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yuriwu/Desktop/"/>
    </mc:Choice>
  </mc:AlternateContent>
  <xr:revisionPtr revIDLastSave="0" documentId="13_ncr:1_{B211371F-76BA-1342-AFD1-96CFE238E071}" xr6:coauthVersionLast="47" xr6:coauthVersionMax="47" xr10:uidLastSave="{00000000-0000-0000-0000-000000000000}"/>
  <bookViews>
    <workbookView xWindow="0" yWindow="500" windowWidth="23140" windowHeight="16280" xr2:uid="{00000000-000D-0000-FFFF-FFFF00000000}"/>
  </bookViews>
  <sheets>
    <sheet name="正在执行" sheetId="1" r:id="rId1"/>
    <sheet name="已完成" sheetId="2" r:id="rId2"/>
  </sheets>
  <definedNames>
    <definedName name="_xlnm._FilterDatabase" localSheetId="0" hidden="1">正在执行!$A$2:$AB$117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4" i="2"/>
  <c r="D3" i="2"/>
  <c r="D2" i="2"/>
  <c r="D1" i="2"/>
  <c r="K101" i="1"/>
  <c r="I101" i="1"/>
  <c r="I96" i="1"/>
  <c r="K93" i="1"/>
  <c r="I83" i="1"/>
  <c r="I75" i="1"/>
  <c r="F60" i="1"/>
  <c r="I39" i="1"/>
  <c r="I24" i="1"/>
  <c r="I18" i="1"/>
  <c r="I3" i="1"/>
  <c r="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F3" authorId="0" shapeId="0" xr:uid="{00000000-0006-0000-0000-000001000000}">
      <text>
        <r>
          <rPr>
            <b/>
            <sz val="10"/>
            <color rgb="FF000000"/>
            <rFont val="Microsoft YaHei UI"/>
            <family val="1"/>
            <charset val="1"/>
          </rPr>
          <t>Microsoft Office User:</t>
        </r>
        <r>
          <rPr>
            <sz val="10"/>
            <color rgb="FF000000"/>
            <rFont val="Microsoft YaHei UI"/>
            <family val="1"/>
            <charset val="1"/>
          </rPr>
          <t xml:space="preserve">
осталась 259800 не оплачена</t>
        </r>
      </text>
    </comment>
    <comment ref="I3" authorId="0" shapeId="0" xr:uid="{00000000-0006-0000-0000-000002000000}">
      <text>
        <r>
          <rPr>
            <b/>
            <sz val="10"/>
            <color rgb="FF000000"/>
            <rFont val="Microsoft YaHei UI"/>
            <family val="1"/>
            <charset val="1"/>
          </rPr>
          <t>Microsoft Office User:</t>
        </r>
        <r>
          <rPr>
            <sz val="10"/>
            <color rgb="FF000000"/>
            <rFont val="Microsoft YaHei UI"/>
            <family val="1"/>
            <charset val="1"/>
          </rPr>
          <t xml:space="preserve">
осталась 1005500 не оплачена</t>
        </r>
      </text>
    </comment>
  </commentList>
</comments>
</file>

<file path=xl/sharedStrings.xml><?xml version="1.0" encoding="utf-8"?>
<sst xmlns="http://schemas.openxmlformats.org/spreadsheetml/2006/main" count="455" uniqueCount="157">
  <si>
    <t>№</t>
  </si>
  <si>
    <t>контракт №</t>
  </si>
  <si>
    <t>товар</t>
  </si>
  <si>
    <t>дата контракта</t>
  </si>
  <si>
    <t>стоимость контракта</t>
  </si>
  <si>
    <t>дата полу. аванса</t>
  </si>
  <si>
    <t>сумма полу. аванса</t>
  </si>
  <si>
    <t>стоимость закупки</t>
  </si>
  <si>
    <t>дата оплаты аванса</t>
  </si>
  <si>
    <t>сумма оплаты аванса</t>
  </si>
  <si>
    <t>дата полу. ост. Суммы</t>
  </si>
  <si>
    <t>сумма полу. ост. Суммы</t>
  </si>
  <si>
    <t>дата оплаты ост. Суммы</t>
  </si>
  <si>
    <t>сумма оплаты ост. Суммы</t>
  </si>
  <si>
    <t>Дата</t>
  </si>
  <si>
    <t>согласование чертежа</t>
  </si>
  <si>
    <t>отгрузка</t>
  </si>
  <si>
    <t>Запущение</t>
  </si>
  <si>
    <t>заготовка</t>
  </si>
  <si>
    <t>чер. Мех. обработка</t>
  </si>
  <si>
    <t>термообработка</t>
  </si>
  <si>
    <t>кон. Мех. обработка</t>
  </si>
  <si>
    <t>контроль качества</t>
  </si>
  <si>
    <t>сборка</t>
  </si>
  <si>
    <t>краска</t>
  </si>
  <si>
    <t>упаковка</t>
  </si>
  <si>
    <t>合同号码</t>
  </si>
  <si>
    <t>产品名称</t>
  </si>
  <si>
    <t>合同日期</t>
  </si>
  <si>
    <t>合同总金额</t>
  </si>
  <si>
    <t>预付款收汇</t>
  </si>
  <si>
    <t>收汇金额</t>
  </si>
  <si>
    <t>采购金额</t>
  </si>
  <si>
    <t>预付款支付</t>
  </si>
  <si>
    <t>支付金额</t>
  </si>
  <si>
    <t>尾款收汇</t>
  </si>
  <si>
    <t>尾款支付</t>
  </si>
  <si>
    <t>日期</t>
  </si>
  <si>
    <t>制图</t>
  </si>
  <si>
    <t>工厂交货</t>
  </si>
  <si>
    <t>投料</t>
  </si>
  <si>
    <t>毛坯回厂</t>
  </si>
  <si>
    <t>粗车</t>
  </si>
  <si>
    <t>热处理</t>
  </si>
  <si>
    <t>精车</t>
  </si>
  <si>
    <t>检验</t>
  </si>
  <si>
    <t>装配</t>
  </si>
  <si>
    <t>油漆</t>
  </si>
  <si>
    <t>包装</t>
  </si>
  <si>
    <t>发运</t>
  </si>
  <si>
    <t>RU03/22-10</t>
  </si>
  <si>
    <t>热交换器</t>
  </si>
  <si>
    <t>испарителя</t>
  </si>
  <si>
    <t>орен. / 预估</t>
  </si>
  <si>
    <t>фак. / 实际</t>
  </si>
  <si>
    <t>BY03/23-40</t>
  </si>
  <si>
    <t>机架</t>
  </si>
  <si>
    <t>Полукорпус правый</t>
  </si>
  <si>
    <t>/</t>
  </si>
  <si>
    <t>BY01/23-43</t>
  </si>
  <si>
    <t>半联轴器</t>
  </si>
  <si>
    <t>Полумуфта</t>
  </si>
  <si>
    <t>BY06/23-60</t>
  </si>
  <si>
    <t>破碎机齿辊</t>
  </si>
  <si>
    <t>Валок двухвалковой дробилки</t>
  </si>
  <si>
    <t>BY03/23-65</t>
  </si>
  <si>
    <t>漏斗</t>
  </si>
  <si>
    <t>Проводка</t>
  </si>
  <si>
    <t>--</t>
  </si>
  <si>
    <t>BY04/23-66</t>
  </si>
  <si>
    <t>СИПР з/ч</t>
  </si>
  <si>
    <r>
      <rPr>
        <sz val="12"/>
        <color theme="1"/>
        <rFont val="Arial"/>
        <family val="2"/>
      </rPr>
      <t>Вал-шестерня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Колесо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Вал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Колесо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Шестерня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Колесо зубчатое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Полумуфта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Обойма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Сателлит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Шестерня коническая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Ось</t>
    </r>
    <r>
      <rPr>
        <sz val="12"/>
        <color theme="1"/>
        <rFont val="宋体"/>
        <family val="3"/>
        <charset val="134"/>
      </rPr>
      <t>、</t>
    </r>
  </si>
  <si>
    <t>20240112</t>
  </si>
  <si>
    <t>BY01/23-68</t>
  </si>
  <si>
    <t>轴承座</t>
  </si>
  <si>
    <r>
      <rPr>
        <sz val="12"/>
        <color theme="1"/>
        <rFont val="Arial"/>
        <family val="2"/>
      </rPr>
      <t>Подушка рабочего валка нижняя сторона привода в сборе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Подушка верхняя приводная сторона</t>
    </r>
    <r>
      <rPr>
        <sz val="12"/>
        <color theme="1"/>
        <rFont val="宋体"/>
        <family val="3"/>
        <charset val="134"/>
      </rPr>
      <t>、</t>
    </r>
  </si>
  <si>
    <t>BY04/23-69</t>
  </si>
  <si>
    <r>
      <rPr>
        <sz val="12"/>
        <color theme="1"/>
        <rFont val="Arial"/>
        <family val="2"/>
      </rPr>
      <t>Крышка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Винт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Корпус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 xml:space="preserve">Крышка рычага нижнего 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Крышка рычага верхнего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Гребенка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Гребенка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Винт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Винт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 xml:space="preserve">Крышка рычага нижнего 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Крышка рычага верхнего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Рейка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Шпиндель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Скоба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Подклинок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Корпус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 xml:space="preserve">Крышка рычага нижнего </t>
    </r>
  </si>
  <si>
    <t>20231225</t>
  </si>
  <si>
    <t>BY01/23-71</t>
  </si>
  <si>
    <t>减速机</t>
  </si>
  <si>
    <t>Редуктор открывания бункера 2</t>
  </si>
  <si>
    <t>BY01/23-72</t>
  </si>
  <si>
    <t>链式探头</t>
  </si>
  <si>
    <r>
      <rPr>
        <sz val="12"/>
        <color theme="1"/>
        <rFont val="Arial"/>
        <family val="2"/>
      </rPr>
      <t>зонд цепной левый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зонд цепной правый</t>
    </r>
  </si>
  <si>
    <t>BY03/23-01</t>
  </si>
  <si>
    <t>油缸</t>
  </si>
  <si>
    <r>
      <rPr>
        <sz val="12"/>
        <color theme="1"/>
        <rFont val="Arial"/>
        <family val="2"/>
      </rPr>
      <t>Гидроцилиндр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Шток</t>
    </r>
  </si>
  <si>
    <t>BY03-24-02</t>
  </si>
  <si>
    <t>套筒</t>
  </si>
  <si>
    <t>Гильза</t>
  </si>
  <si>
    <t>20240125</t>
  </si>
  <si>
    <t>BY04/24-03</t>
  </si>
  <si>
    <t>齿轮、轴</t>
  </si>
  <si>
    <r>
      <rPr>
        <sz val="12"/>
        <color theme="1"/>
        <rFont val="Arial"/>
        <family val="2"/>
      </rPr>
      <t>Вал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Вал-шестерня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Колесо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Шестерня</t>
    </r>
  </si>
  <si>
    <t>BY01/24-04</t>
  </si>
  <si>
    <t>锥度套</t>
  </si>
  <si>
    <t>Барабан волочильный</t>
  </si>
  <si>
    <t>40-50</t>
  </si>
  <si>
    <t>制动片</t>
  </si>
  <si>
    <t> Тормоза</t>
  </si>
  <si>
    <t>2024/20</t>
  </si>
  <si>
    <t>BY01/24-05</t>
  </si>
  <si>
    <t>辊轮</t>
  </si>
  <si>
    <r>
      <rPr>
        <sz val="12"/>
        <color theme="1"/>
        <rFont val="Arial"/>
        <family val="2"/>
      </rPr>
      <t>Ролик приводной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Ролик холостой</t>
    </r>
  </si>
  <si>
    <t>BY03/24-06</t>
  </si>
  <si>
    <t>阳极</t>
  </si>
  <si>
    <t>Анод свинцовый</t>
  </si>
  <si>
    <t>销轴</t>
  </si>
  <si>
    <t>Штырь</t>
  </si>
  <si>
    <t>.</t>
  </si>
  <si>
    <t>BY01/24-07</t>
  </si>
  <si>
    <t>驱动辊</t>
  </si>
  <si>
    <r>
      <rPr>
        <sz val="12"/>
        <color theme="1"/>
        <rFont val="Arial"/>
        <family val="2"/>
      </rPr>
      <t xml:space="preserve">Ролик в сборе секции 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Ролик в сборе</t>
    </r>
    <r>
      <rPr>
        <sz val="12"/>
        <color theme="1"/>
        <rFont val="宋体"/>
        <family val="3"/>
        <charset val="134"/>
      </rPr>
      <t>、</t>
    </r>
  </si>
  <si>
    <t>第一批</t>
  </si>
  <si>
    <t>50-60</t>
  </si>
  <si>
    <t>第二批</t>
  </si>
  <si>
    <t>RU07/24-09</t>
  </si>
  <si>
    <t>无缝管</t>
  </si>
  <si>
    <t>托盘</t>
  </si>
  <si>
    <t>吊篮</t>
  </si>
  <si>
    <t>备件</t>
  </si>
  <si>
    <t>RU07/24-11</t>
  </si>
  <si>
    <t>破碎辊</t>
  </si>
  <si>
    <t>BY01/24-12</t>
  </si>
  <si>
    <t>排污泵</t>
  </si>
  <si>
    <t>Aгрегат насосный</t>
  </si>
  <si>
    <t>BY01/24-14</t>
  </si>
  <si>
    <t>连铸拉矫辊</t>
  </si>
  <si>
    <t>Ролик холостой тянуще-правильной машины</t>
  </si>
  <si>
    <t>O型圈</t>
  </si>
  <si>
    <t>Металлическое кольцевое уплотнение</t>
  </si>
  <si>
    <t>BY01/24-15</t>
  </si>
  <si>
    <t>炉辊</t>
  </si>
  <si>
    <t>Ролик печной</t>
  </si>
  <si>
    <t>BY01/24-16</t>
  </si>
  <si>
    <t>弹簧板</t>
  </si>
  <si>
    <t>Пакет плоских пружин</t>
  </si>
  <si>
    <t>云母板</t>
  </si>
  <si>
    <r>
      <rPr>
        <sz val="12"/>
        <color theme="1"/>
        <rFont val="Arial"/>
        <family val="2"/>
      </rPr>
      <t>Стакан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Шайба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Гильза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Крышка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Заглушка</t>
    </r>
  </si>
  <si>
    <t>BY08/24-17</t>
  </si>
  <si>
    <t>igbt模块</t>
  </si>
  <si>
    <r>
      <rPr>
        <sz val="12"/>
        <color theme="1"/>
        <rFont val="Arial"/>
        <family val="2"/>
      </rPr>
      <t>Станочный пульт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Модуль</t>
    </r>
  </si>
  <si>
    <t>电路模块</t>
  </si>
  <si>
    <r>
      <rPr>
        <sz val="12"/>
        <color theme="1"/>
        <rFont val="Arial"/>
        <family val="2"/>
      </rPr>
      <t>Модуль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Транзистор</t>
    </r>
  </si>
  <si>
    <t>BY01/24-18</t>
  </si>
  <si>
    <t>提升齿轮组</t>
  </si>
  <si>
    <t>Колесо подъемное</t>
  </si>
  <si>
    <t>BY03/24-19</t>
  </si>
  <si>
    <t>轴</t>
  </si>
  <si>
    <r>
      <rPr>
        <sz val="12"/>
        <color theme="1"/>
        <rFont val="Arial"/>
        <family val="2"/>
      </rPr>
      <t>Крышка полуоси</t>
    </r>
    <r>
      <rPr>
        <sz val="12"/>
        <color theme="1"/>
        <rFont val="宋体"/>
        <family val="3"/>
        <charset val="134"/>
      </rPr>
      <t>、</t>
    </r>
    <r>
      <rPr>
        <sz val="12"/>
        <color theme="1"/>
        <rFont val="Arial"/>
        <family val="2"/>
      </rPr>
      <t>Палец</t>
    </r>
  </si>
  <si>
    <t>轴、螺栓</t>
  </si>
  <si>
    <r>
      <rPr>
        <sz val="12"/>
        <color theme="1"/>
        <rFont val="Arial"/>
        <family val="2"/>
      </rPr>
      <t>Вал</t>
    </r>
    <r>
      <rPr>
        <sz val="12"/>
        <color theme="1"/>
        <rFont val="等线"/>
        <family val="4"/>
        <charset val="134"/>
      </rPr>
      <t>、</t>
    </r>
    <r>
      <rPr>
        <sz val="12"/>
        <color theme="1"/>
        <rFont val="Arial"/>
        <family val="2"/>
      </rPr>
      <t>Винт</t>
    </r>
  </si>
  <si>
    <t>BY01/24-20</t>
  </si>
  <si>
    <t>高温网</t>
  </si>
  <si>
    <t>Лента широко звеньевая шарнирно-гусеничная</t>
  </si>
  <si>
    <t>224/4/28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</si>
</sst>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\¥#,##0.00"/>
    <numFmt numFmtId="181" formatCode="yyyy/m/d;@"/>
  </numFmts>
  <fonts count="11">
    <font>
      <sz val="12"/>
      <color theme="1"/>
      <name val="等线"/>
      <charset val="134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宋体"/>
      <family val="3"/>
      <charset val="134"/>
    </font>
    <font>
      <sz val="12"/>
      <color rgb="FF000000"/>
      <name val="等线"/>
      <family val="4"/>
      <charset val="134"/>
      <scheme val="minor"/>
    </font>
    <font>
      <sz val="12"/>
      <color rgb="FFFF0000"/>
      <name val="等线"/>
      <family val="4"/>
      <charset val="134"/>
      <scheme val="minor"/>
    </font>
    <font>
      <sz val="12"/>
      <color theme="1"/>
      <name val="等线"/>
      <family val="4"/>
      <charset val="134"/>
      <scheme val="minor"/>
    </font>
    <font>
      <sz val="12"/>
      <color theme="1"/>
      <name val="等线"/>
      <family val="4"/>
      <charset val="134"/>
    </font>
    <font>
      <sz val="10"/>
      <color rgb="FF000000"/>
      <name val="Microsoft YaHei UI"/>
      <family val="1"/>
      <charset val="1"/>
    </font>
    <font>
      <b/>
      <sz val="10"/>
      <color rgb="FF000000"/>
      <name val="Microsoft YaHei UI"/>
      <family val="1"/>
      <charset val="1"/>
    </font>
    <font>
      <sz val="9"/>
      <name val="等线"/>
      <family val="4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80" fontId="0" fillId="2" borderId="6" xfId="0" applyNumberFormat="1" applyFill="1" applyBorder="1" applyAlignment="1">
      <alignment horizontal="center" vertical="center" wrapText="1"/>
    </xf>
    <xf numFmtId="181" fontId="0" fillId="2" borderId="6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180" fontId="0" fillId="2" borderId="6" xfId="0" applyNumberFormat="1" applyFill="1" applyBorder="1" applyAlignment="1">
      <alignment horizontal="center" vertical="center"/>
    </xf>
    <xf numFmtId="181" fontId="0" fillId="2" borderId="6" xfId="0" applyNumberFormat="1" applyFill="1" applyBorder="1" applyAlignment="1">
      <alignment horizontal="center" vertical="center"/>
    </xf>
    <xf numFmtId="181" fontId="4" fillId="4" borderId="6" xfId="0" applyNumberFormat="1" applyFont="1" applyFill="1" applyBorder="1" applyAlignment="1">
      <alignment horizontal="center" vertical="center"/>
    </xf>
    <xf numFmtId="181" fontId="4" fillId="4" borderId="9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5" borderId="6" xfId="0" applyFill="1" applyBorder="1" applyAlignment="1">
      <alignment horizontal="center" vertical="center"/>
    </xf>
    <xf numFmtId="181" fontId="0" fillId="5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80" fontId="0" fillId="0" borderId="6" xfId="0" applyNumberFormat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81" fontId="0" fillId="6" borderId="6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81" fontId="0" fillId="3" borderId="6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/>
    </xf>
    <xf numFmtId="0" fontId="0" fillId="2" borderId="6" xfId="0" quotePrefix="1" applyFill="1" applyBorder="1" applyAlignment="1">
      <alignment horizontal="center" vertical="center"/>
    </xf>
    <xf numFmtId="14" fontId="0" fillId="2" borderId="7" xfId="0" applyNumberFormat="1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14" fontId="0" fillId="5" borderId="7" xfId="0" applyNumberFormat="1" applyFill="1" applyBorder="1" applyAlignment="1">
      <alignment horizontal="center" vertical="center"/>
    </xf>
    <xf numFmtId="14" fontId="0" fillId="5" borderId="6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180" fontId="0" fillId="2" borderId="7" xfId="0" applyNumberFormat="1" applyFill="1" applyBorder="1" applyAlignment="1">
      <alignment horizontal="center" vertical="center"/>
    </xf>
    <xf numFmtId="180" fontId="0" fillId="2" borderId="5" xfId="0" applyNumberFormat="1" applyFill="1" applyBorder="1" applyAlignment="1">
      <alignment horizontal="center" vertical="center"/>
    </xf>
    <xf numFmtId="180" fontId="0" fillId="2" borderId="8" xfId="0" applyNumberFormat="1" applyFill="1" applyBorder="1" applyAlignment="1">
      <alignment horizontal="center" vertical="center"/>
    </xf>
    <xf numFmtId="180" fontId="0" fillId="5" borderId="6" xfId="0" applyNumberFormat="1" applyFill="1" applyBorder="1" applyAlignment="1">
      <alignment horizontal="center" vertical="center"/>
    </xf>
    <xf numFmtId="180" fontId="0" fillId="5" borderId="7" xfId="0" applyNumberFormat="1" applyFill="1" applyBorder="1" applyAlignment="1">
      <alignment horizontal="center" vertical="center"/>
    </xf>
    <xf numFmtId="180" fontId="0" fillId="5" borderId="5" xfId="0" applyNumberFormat="1" applyFill="1" applyBorder="1" applyAlignment="1">
      <alignment horizontal="center" vertical="center"/>
    </xf>
    <xf numFmtId="180" fontId="0" fillId="5" borderId="8" xfId="0" applyNumberFormat="1" applyFill="1" applyBorder="1" applyAlignment="1">
      <alignment horizontal="center" vertical="center"/>
    </xf>
    <xf numFmtId="180" fontId="0" fillId="0" borderId="6" xfId="0" applyNumberFormat="1" applyBorder="1" applyAlignment="1">
      <alignment horizontal="center" vertical="center"/>
    </xf>
    <xf numFmtId="181" fontId="0" fillId="2" borderId="6" xfId="0" applyNumberFormat="1" applyFill="1" applyBorder="1" applyAlignment="1">
      <alignment horizontal="center" vertical="center"/>
    </xf>
    <xf numFmtId="181" fontId="0" fillId="2" borderId="7" xfId="0" applyNumberFormat="1" applyFill="1" applyBorder="1" applyAlignment="1">
      <alignment horizontal="center" vertical="center"/>
    </xf>
    <xf numFmtId="181" fontId="0" fillId="2" borderId="5" xfId="0" applyNumberFormat="1" applyFill="1" applyBorder="1" applyAlignment="1">
      <alignment horizontal="center" vertical="center"/>
    </xf>
    <xf numFmtId="181" fontId="0" fillId="2" borderId="8" xfId="0" applyNumberFormat="1" applyFill="1" applyBorder="1" applyAlignment="1">
      <alignment horizontal="center" vertical="center"/>
    </xf>
    <xf numFmtId="181" fontId="0" fillId="5" borderId="6" xfId="0" applyNumberFormat="1" applyFill="1" applyBorder="1" applyAlignment="1">
      <alignment horizontal="center" vertical="center"/>
    </xf>
    <xf numFmtId="181" fontId="0" fillId="5" borderId="7" xfId="0" applyNumberFormat="1" applyFill="1" applyBorder="1" applyAlignment="1">
      <alignment horizontal="center" vertical="center"/>
    </xf>
    <xf numFmtId="181" fontId="0" fillId="5" borderId="5" xfId="0" applyNumberFormat="1" applyFill="1" applyBorder="1" applyAlignment="1">
      <alignment horizontal="center" vertical="center"/>
    </xf>
    <xf numFmtId="181" fontId="0" fillId="5" borderId="8" xfId="0" applyNumberFormat="1" applyFill="1" applyBorder="1" applyAlignment="1">
      <alignment horizontal="center" vertical="center"/>
    </xf>
    <xf numFmtId="181" fontId="0" fillId="0" borderId="6" xfId="0" applyNumberFormat="1" applyBorder="1" applyAlignment="1">
      <alignment horizontal="center" vertical="center"/>
    </xf>
    <xf numFmtId="180" fontId="6" fillId="5" borderId="7" xfId="0" applyNumberFormat="1" applyFont="1" applyFill="1" applyBorder="1" applyAlignment="1">
      <alignment horizontal="center" vertical="center"/>
    </xf>
    <xf numFmtId="180" fontId="6" fillId="5" borderId="8" xfId="0" applyNumberFormat="1" applyFont="1" applyFill="1" applyBorder="1" applyAlignment="1">
      <alignment horizontal="center" vertical="center"/>
    </xf>
    <xf numFmtId="181" fontId="0" fillId="2" borderId="6" xfId="0" quotePrefix="1" applyNumberFormat="1" applyFill="1" applyBorder="1" applyAlignment="1">
      <alignment horizontal="center" vertical="center"/>
    </xf>
    <xf numFmtId="181" fontId="0" fillId="5" borderId="6" xfId="0" quotePrefix="1" applyNumberFormat="1" applyFill="1" applyBorder="1" applyAlignment="1">
      <alignment horizontal="center" vertical="center"/>
    </xf>
    <xf numFmtId="180" fontId="0" fillId="5" borderId="6" xfId="0" quotePrefix="1" applyNumberFormat="1" applyFill="1" applyBorder="1" applyAlignment="1">
      <alignment horizontal="center" vertical="center"/>
    </xf>
    <xf numFmtId="181" fontId="0" fillId="2" borderId="7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2"/>
  <sheetViews>
    <sheetView tabSelected="1" workbookViewId="0">
      <pane ySplit="2" topLeftCell="A83" activePane="bottomLeft" state="frozen"/>
      <selection pane="bottomLeft" activeCell="A87" sqref="A87:AB87"/>
    </sheetView>
  </sheetViews>
  <sheetFormatPr baseColWidth="10" defaultColWidth="11" defaultRowHeight="16"/>
  <cols>
    <col min="1" max="1" width="4.33203125" customWidth="1"/>
    <col min="2" max="2" width="13.33203125" customWidth="1"/>
    <col min="3" max="3" width="18.6640625" customWidth="1"/>
    <col min="4" max="4" width="18.6640625" style="7" hidden="1" customWidth="1"/>
    <col min="5" max="5" width="11" hidden="1" customWidth="1"/>
    <col min="6" max="6" width="13.5" style="8" hidden="1" customWidth="1"/>
    <col min="7" max="7" width="11.83203125" style="9" hidden="1" customWidth="1"/>
    <col min="8" max="8" width="13.1640625" style="8" hidden="1" customWidth="1"/>
    <col min="9" max="9" width="15.83203125" style="8" hidden="1" customWidth="1"/>
    <col min="10" max="10" width="11" style="9" hidden="1" customWidth="1"/>
    <col min="11" max="11" width="12.5" style="8" hidden="1" customWidth="1"/>
    <col min="12" max="12" width="11" style="9" hidden="1" customWidth="1"/>
    <col min="13" max="13" width="12.6640625" style="8" hidden="1" customWidth="1"/>
    <col min="14" max="14" width="11" style="9" hidden="1" customWidth="1"/>
    <col min="15" max="15" width="11" style="8" hidden="1" customWidth="1"/>
    <col min="16" max="16" width="18.33203125" style="6" customWidth="1"/>
    <col min="17" max="23" width="10.6640625" style="6" customWidth="1"/>
    <col min="24" max="24" width="11.6640625" style="6" customWidth="1"/>
    <col min="25" max="28" width="10.6640625" style="6" customWidth="1"/>
  </cols>
  <sheetData>
    <row r="1" spans="1:28" s="5" customFormat="1" ht="51">
      <c r="A1" s="32" t="s">
        <v>0</v>
      </c>
      <c r="B1" s="10" t="s">
        <v>1</v>
      </c>
      <c r="C1" s="11" t="s">
        <v>2</v>
      </c>
      <c r="D1" s="11" t="s">
        <v>2</v>
      </c>
      <c r="E1" s="10" t="s">
        <v>3</v>
      </c>
      <c r="F1" s="12" t="s">
        <v>4</v>
      </c>
      <c r="G1" s="13" t="s">
        <v>5</v>
      </c>
      <c r="H1" s="13" t="s">
        <v>6</v>
      </c>
      <c r="I1" s="10" t="s">
        <v>7</v>
      </c>
      <c r="J1" s="13" t="s">
        <v>8</v>
      </c>
      <c r="K1" s="13" t="s">
        <v>9</v>
      </c>
      <c r="L1" s="13" t="s">
        <v>10</v>
      </c>
      <c r="M1" s="13" t="s">
        <v>11</v>
      </c>
      <c r="N1" s="13" t="s">
        <v>12</v>
      </c>
      <c r="O1" s="13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16</v>
      </c>
    </row>
    <row r="2" spans="1:28" s="6" customFormat="1">
      <c r="A2" s="33"/>
      <c r="B2" s="14" t="s">
        <v>26</v>
      </c>
      <c r="C2" s="14" t="s">
        <v>27</v>
      </c>
      <c r="D2" s="15" t="s">
        <v>27</v>
      </c>
      <c r="E2" s="14" t="s">
        <v>28</v>
      </c>
      <c r="F2" s="16" t="s">
        <v>29</v>
      </c>
      <c r="G2" s="17" t="s">
        <v>30</v>
      </c>
      <c r="H2" s="16" t="s">
        <v>31</v>
      </c>
      <c r="I2" s="16" t="s">
        <v>32</v>
      </c>
      <c r="J2" s="17" t="s">
        <v>33</v>
      </c>
      <c r="K2" s="16" t="s">
        <v>34</v>
      </c>
      <c r="L2" s="17" t="s">
        <v>35</v>
      </c>
      <c r="M2" s="16" t="s">
        <v>31</v>
      </c>
      <c r="N2" s="17" t="s">
        <v>36</v>
      </c>
      <c r="O2" s="16" t="s">
        <v>34</v>
      </c>
      <c r="P2" s="14" t="s">
        <v>37</v>
      </c>
      <c r="Q2" s="14" t="s">
        <v>38</v>
      </c>
      <c r="R2" s="14" t="s">
        <v>39</v>
      </c>
      <c r="S2" s="14" t="s">
        <v>40</v>
      </c>
      <c r="T2" s="14" t="s">
        <v>41</v>
      </c>
      <c r="U2" s="14" t="s">
        <v>42</v>
      </c>
      <c r="V2" s="14" t="s">
        <v>43</v>
      </c>
      <c r="W2" s="14" t="s">
        <v>44</v>
      </c>
      <c r="X2" s="14" t="s">
        <v>45</v>
      </c>
      <c r="Y2" s="14" t="s">
        <v>46</v>
      </c>
      <c r="Z2" s="14" t="s">
        <v>47</v>
      </c>
      <c r="AA2" s="14" t="s">
        <v>48</v>
      </c>
      <c r="AB2" s="14" t="s">
        <v>49</v>
      </c>
    </row>
    <row r="3" spans="1:28">
      <c r="A3" s="34">
        <v>1</v>
      </c>
      <c r="B3" s="34" t="s">
        <v>50</v>
      </c>
      <c r="C3" s="35" t="s">
        <v>51</v>
      </c>
      <c r="D3" s="43" t="s">
        <v>52</v>
      </c>
      <c r="E3" s="49">
        <v>44729</v>
      </c>
      <c r="F3" s="56">
        <f>5196000/2</f>
        <v>2598000</v>
      </c>
      <c r="G3" s="65">
        <v>44740</v>
      </c>
      <c r="H3" s="56">
        <v>259800</v>
      </c>
      <c r="I3" s="56">
        <f>4515000/2+108000</f>
        <v>2365500</v>
      </c>
      <c r="J3" s="65">
        <v>44806</v>
      </c>
      <c r="K3" s="56">
        <v>660000</v>
      </c>
      <c r="L3" s="65">
        <v>45033</v>
      </c>
      <c r="M3" s="56">
        <v>2078400</v>
      </c>
      <c r="N3" s="65">
        <v>45324</v>
      </c>
      <c r="O3" s="56">
        <v>700000</v>
      </c>
      <c r="P3" s="14" t="s">
        <v>53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>
      <c r="A4" s="34"/>
      <c r="B4" s="34"/>
      <c r="C4" s="33"/>
      <c r="D4" s="44"/>
      <c r="E4" s="34"/>
      <c r="F4" s="56"/>
      <c r="G4" s="65"/>
      <c r="H4" s="56"/>
      <c r="I4" s="56"/>
      <c r="J4" s="65"/>
      <c r="K4" s="56"/>
      <c r="L4" s="65"/>
      <c r="M4" s="56"/>
      <c r="N4" s="65"/>
      <c r="O4" s="56"/>
      <c r="P4" s="14" t="s">
        <v>54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9" customHeight="1">
      <c r="A5" s="29"/>
      <c r="B5" s="29"/>
      <c r="C5" s="29"/>
      <c r="D5" s="30"/>
      <c r="E5" s="29"/>
      <c r="F5" s="29"/>
      <c r="G5" s="31"/>
      <c r="H5" s="29"/>
      <c r="I5" s="29"/>
      <c r="J5" s="31"/>
      <c r="K5" s="29"/>
      <c r="L5" s="31"/>
      <c r="M5" s="29"/>
      <c r="N5" s="31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</row>
    <row r="6" spans="1:28">
      <c r="A6" s="34">
        <v>2</v>
      </c>
      <c r="B6" s="34" t="s">
        <v>55</v>
      </c>
      <c r="C6" s="35" t="s">
        <v>56</v>
      </c>
      <c r="D6" s="43" t="s">
        <v>57</v>
      </c>
      <c r="E6" s="49">
        <v>45133</v>
      </c>
      <c r="F6" s="56">
        <v>943800</v>
      </c>
      <c r="G6" s="65">
        <v>45142</v>
      </c>
      <c r="H6" s="56">
        <v>283100</v>
      </c>
      <c r="I6" s="56">
        <v>900000</v>
      </c>
      <c r="J6" s="65">
        <v>45134</v>
      </c>
      <c r="K6" s="56">
        <v>270000</v>
      </c>
      <c r="L6" s="65"/>
      <c r="M6" s="56"/>
      <c r="N6" s="65"/>
      <c r="O6" s="56"/>
      <c r="P6" s="14" t="s">
        <v>53</v>
      </c>
      <c r="Q6" s="17" t="s">
        <v>58</v>
      </c>
      <c r="R6" s="17">
        <v>45381</v>
      </c>
      <c r="S6" s="17" t="s">
        <v>58</v>
      </c>
      <c r="T6" s="17" t="s">
        <v>58</v>
      </c>
      <c r="U6" s="17" t="s">
        <v>58</v>
      </c>
      <c r="V6" s="17" t="s">
        <v>58</v>
      </c>
      <c r="W6" s="17">
        <v>45378</v>
      </c>
      <c r="X6" s="17">
        <v>45381</v>
      </c>
      <c r="Y6" s="17" t="s">
        <v>58</v>
      </c>
      <c r="Z6" s="17" t="s">
        <v>58</v>
      </c>
      <c r="AA6" s="17">
        <v>45402</v>
      </c>
      <c r="AB6" s="17">
        <v>45404</v>
      </c>
    </row>
    <row r="7" spans="1:28">
      <c r="A7" s="34"/>
      <c r="B7" s="34"/>
      <c r="C7" s="33"/>
      <c r="D7" s="44"/>
      <c r="E7" s="34"/>
      <c r="F7" s="56"/>
      <c r="G7" s="65"/>
      <c r="H7" s="56"/>
      <c r="I7" s="56"/>
      <c r="J7" s="65"/>
      <c r="K7" s="56"/>
      <c r="L7" s="65"/>
      <c r="M7" s="56"/>
      <c r="N7" s="65"/>
      <c r="O7" s="56"/>
      <c r="P7" s="14" t="s">
        <v>54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 spans="1:28" ht="9" customHeight="1">
      <c r="A8" s="29"/>
      <c r="B8" s="29"/>
      <c r="C8" s="29"/>
      <c r="D8" s="30"/>
      <c r="E8" s="29"/>
      <c r="F8" s="29"/>
      <c r="G8" s="31"/>
      <c r="H8" s="29"/>
      <c r="I8" s="29"/>
      <c r="J8" s="31"/>
      <c r="K8" s="29"/>
      <c r="L8" s="31"/>
      <c r="M8" s="29"/>
      <c r="N8" s="31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>
      <c r="A9" s="34">
        <v>3</v>
      </c>
      <c r="B9" s="34" t="s">
        <v>59</v>
      </c>
      <c r="C9" s="35" t="s">
        <v>60</v>
      </c>
      <c r="D9" s="43" t="s">
        <v>61</v>
      </c>
      <c r="E9" s="49">
        <v>45156</v>
      </c>
      <c r="F9" s="56">
        <v>428964</v>
      </c>
      <c r="G9" s="65">
        <v>45169</v>
      </c>
      <c r="H9" s="56">
        <v>214482</v>
      </c>
      <c r="I9" s="56">
        <v>416460</v>
      </c>
      <c r="J9" s="65">
        <v>45246</v>
      </c>
      <c r="K9" s="56">
        <v>125000</v>
      </c>
      <c r="L9" s="65"/>
      <c r="M9" s="56"/>
      <c r="N9" s="65"/>
      <c r="O9" s="56"/>
      <c r="P9" s="14" t="s">
        <v>53</v>
      </c>
      <c r="Q9" s="17" t="s">
        <v>58</v>
      </c>
      <c r="R9" s="17">
        <v>45383</v>
      </c>
      <c r="S9" s="17" t="s">
        <v>58</v>
      </c>
      <c r="T9" s="17" t="s">
        <v>58</v>
      </c>
      <c r="U9" s="17" t="s">
        <v>58</v>
      </c>
      <c r="V9" s="17" t="s">
        <v>58</v>
      </c>
      <c r="W9" s="17">
        <v>45379</v>
      </c>
      <c r="X9" s="17">
        <v>45383</v>
      </c>
      <c r="Y9" s="17" t="s">
        <v>58</v>
      </c>
      <c r="Z9" s="17" t="s">
        <v>58</v>
      </c>
      <c r="AA9" s="17">
        <v>45390</v>
      </c>
      <c r="AB9" s="17">
        <v>45392</v>
      </c>
    </row>
    <row r="10" spans="1:28">
      <c r="A10" s="34"/>
      <c r="B10" s="34"/>
      <c r="C10" s="33"/>
      <c r="D10" s="44"/>
      <c r="E10" s="34"/>
      <c r="F10" s="56"/>
      <c r="G10" s="65"/>
      <c r="H10" s="56"/>
      <c r="I10" s="56"/>
      <c r="J10" s="65"/>
      <c r="K10" s="56"/>
      <c r="L10" s="65"/>
      <c r="M10" s="56"/>
      <c r="N10" s="65"/>
      <c r="O10" s="56"/>
      <c r="P10" s="14" t="s">
        <v>54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9" customHeight="1">
      <c r="A11" s="29"/>
      <c r="B11" s="29"/>
      <c r="C11" s="29"/>
      <c r="D11" s="30"/>
      <c r="E11" s="29"/>
      <c r="F11" s="29"/>
      <c r="G11" s="31"/>
      <c r="H11" s="29"/>
      <c r="I11" s="29"/>
      <c r="J11" s="31"/>
      <c r="K11" s="29"/>
      <c r="L11" s="31"/>
      <c r="M11" s="29"/>
      <c r="N11" s="31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>
      <c r="A12" s="34">
        <v>4</v>
      </c>
      <c r="B12" s="34" t="s">
        <v>62</v>
      </c>
      <c r="C12" s="35" t="s">
        <v>63</v>
      </c>
      <c r="D12" s="43" t="s">
        <v>64</v>
      </c>
      <c r="E12" s="49">
        <v>45280</v>
      </c>
      <c r="F12" s="56">
        <v>854000</v>
      </c>
      <c r="G12" s="65">
        <v>45302</v>
      </c>
      <c r="H12" s="56">
        <v>256200</v>
      </c>
      <c r="I12" s="56">
        <v>450000</v>
      </c>
      <c r="J12" s="65">
        <v>45273</v>
      </c>
      <c r="K12" s="56">
        <v>135000</v>
      </c>
      <c r="L12" s="65">
        <v>45370</v>
      </c>
      <c r="M12" s="56">
        <v>597800</v>
      </c>
      <c r="N12" s="65"/>
      <c r="O12" s="56"/>
      <c r="P12" s="14" t="s">
        <v>53</v>
      </c>
      <c r="Q12" s="17" t="s">
        <v>58</v>
      </c>
      <c r="R12" s="17" t="s">
        <v>58</v>
      </c>
      <c r="S12" s="17" t="s">
        <v>58</v>
      </c>
      <c r="T12" s="17" t="s">
        <v>58</v>
      </c>
      <c r="U12" s="17" t="s">
        <v>58</v>
      </c>
      <c r="V12" s="17" t="s">
        <v>58</v>
      </c>
      <c r="W12" s="17" t="s">
        <v>58</v>
      </c>
      <c r="X12" s="17" t="s">
        <v>58</v>
      </c>
      <c r="Y12" s="17" t="s">
        <v>58</v>
      </c>
      <c r="Z12" s="17" t="s">
        <v>58</v>
      </c>
      <c r="AA12" s="17">
        <v>45384</v>
      </c>
      <c r="AB12" s="17">
        <v>45392</v>
      </c>
    </row>
    <row r="13" spans="1:28">
      <c r="A13" s="34"/>
      <c r="B13" s="34"/>
      <c r="C13" s="33"/>
      <c r="D13" s="44"/>
      <c r="E13" s="34"/>
      <c r="F13" s="56"/>
      <c r="G13" s="65"/>
      <c r="H13" s="56"/>
      <c r="I13" s="56"/>
      <c r="J13" s="65"/>
      <c r="K13" s="56"/>
      <c r="L13" s="65"/>
      <c r="M13" s="56"/>
      <c r="N13" s="65"/>
      <c r="O13" s="56"/>
      <c r="P13" s="14" t="s">
        <v>54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ht="9" customHeight="1">
      <c r="A14" s="29"/>
      <c r="B14" s="29"/>
      <c r="C14" s="29"/>
      <c r="D14" s="30"/>
      <c r="E14" s="29"/>
      <c r="F14" s="29"/>
      <c r="G14" s="31"/>
      <c r="H14" s="29"/>
      <c r="I14" s="29"/>
      <c r="J14" s="31"/>
      <c r="K14" s="29"/>
      <c r="L14" s="31"/>
      <c r="M14" s="29"/>
      <c r="N14" s="31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>
      <c r="A15" s="34">
        <v>5</v>
      </c>
      <c r="B15" s="34" t="s">
        <v>65</v>
      </c>
      <c r="C15" s="35" t="s">
        <v>66</v>
      </c>
      <c r="D15" s="43" t="s">
        <v>67</v>
      </c>
      <c r="E15" s="49">
        <v>45252</v>
      </c>
      <c r="F15" s="56">
        <v>93750</v>
      </c>
      <c r="G15" s="65">
        <v>45259</v>
      </c>
      <c r="H15" s="56">
        <v>93710</v>
      </c>
      <c r="I15" s="56">
        <v>87720</v>
      </c>
      <c r="J15" s="65">
        <v>45261</v>
      </c>
      <c r="K15" s="56">
        <v>26300</v>
      </c>
      <c r="L15" s="76" t="s">
        <v>68</v>
      </c>
      <c r="M15" s="76" t="s">
        <v>68</v>
      </c>
      <c r="N15" s="65"/>
      <c r="O15" s="56"/>
      <c r="P15" s="14" t="s">
        <v>53</v>
      </c>
      <c r="Q15" s="17" t="s">
        <v>58</v>
      </c>
      <c r="R15" s="17">
        <v>45395</v>
      </c>
      <c r="S15" s="17" t="s">
        <v>58</v>
      </c>
      <c r="T15" s="17" t="s">
        <v>58</v>
      </c>
      <c r="U15" s="17" t="s">
        <v>58</v>
      </c>
      <c r="V15" s="17" t="s">
        <v>58</v>
      </c>
      <c r="W15" s="17">
        <v>45394</v>
      </c>
      <c r="X15" s="17">
        <v>45395</v>
      </c>
      <c r="Y15" s="17" t="s">
        <v>58</v>
      </c>
      <c r="Z15" s="17" t="s">
        <v>58</v>
      </c>
      <c r="AA15" s="17">
        <v>45397</v>
      </c>
      <c r="AB15" s="17">
        <v>45399</v>
      </c>
    </row>
    <row r="16" spans="1:28">
      <c r="A16" s="34"/>
      <c r="B16" s="34"/>
      <c r="C16" s="33"/>
      <c r="D16" s="44"/>
      <c r="E16" s="34"/>
      <c r="F16" s="56"/>
      <c r="G16" s="65"/>
      <c r="H16" s="56"/>
      <c r="I16" s="56"/>
      <c r="J16" s="65"/>
      <c r="K16" s="56"/>
      <c r="L16" s="65"/>
      <c r="M16" s="65"/>
      <c r="N16" s="65"/>
      <c r="O16" s="56"/>
      <c r="P16" s="14" t="s">
        <v>54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9" ht="9" customHeight="1">
      <c r="A17" s="29"/>
      <c r="B17" s="29"/>
      <c r="C17" s="29"/>
      <c r="D17" s="30"/>
      <c r="E17" s="29"/>
      <c r="F17" s="29"/>
      <c r="G17" s="31"/>
      <c r="H17" s="29"/>
      <c r="I17" s="29"/>
      <c r="J17" s="31"/>
      <c r="K17" s="29"/>
      <c r="L17" s="31"/>
      <c r="M17" s="29"/>
      <c r="N17" s="31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9">
      <c r="A18" s="34">
        <v>6</v>
      </c>
      <c r="B18" s="34" t="s">
        <v>69</v>
      </c>
      <c r="C18" s="35" t="s">
        <v>70</v>
      </c>
      <c r="D18" s="43" t="s">
        <v>71</v>
      </c>
      <c r="E18" s="49">
        <v>45257</v>
      </c>
      <c r="F18" s="56">
        <v>1738000</v>
      </c>
      <c r="G18" s="65" t="s">
        <v>72</v>
      </c>
      <c r="H18" s="56">
        <v>521400</v>
      </c>
      <c r="I18" s="56">
        <f>602635*2</f>
        <v>1205270</v>
      </c>
      <c r="J18" s="65">
        <v>45287</v>
      </c>
      <c r="K18" s="56">
        <v>360000</v>
      </c>
      <c r="L18" s="65"/>
      <c r="M18" s="56"/>
      <c r="N18" s="65"/>
      <c r="O18" s="56"/>
      <c r="P18" s="14" t="s">
        <v>53</v>
      </c>
      <c r="Q18" s="17" t="s">
        <v>58</v>
      </c>
      <c r="R18" s="17">
        <v>45413</v>
      </c>
      <c r="S18" s="17" t="s">
        <v>58</v>
      </c>
      <c r="T18" s="17" t="s">
        <v>58</v>
      </c>
      <c r="U18" s="17" t="s">
        <v>58</v>
      </c>
      <c r="V18" s="17" t="s">
        <v>58</v>
      </c>
      <c r="W18" s="17">
        <v>45412</v>
      </c>
      <c r="X18" s="17">
        <v>45413</v>
      </c>
      <c r="Y18" s="17" t="s">
        <v>58</v>
      </c>
      <c r="Z18" s="17" t="s">
        <v>58</v>
      </c>
      <c r="AA18" s="17">
        <v>45418</v>
      </c>
      <c r="AB18" s="17">
        <v>45420</v>
      </c>
    </row>
    <row r="19" spans="1:29">
      <c r="A19" s="34"/>
      <c r="B19" s="34"/>
      <c r="C19" s="33"/>
      <c r="D19" s="44"/>
      <c r="E19" s="34"/>
      <c r="F19" s="56"/>
      <c r="G19" s="65"/>
      <c r="H19" s="56"/>
      <c r="I19" s="56"/>
      <c r="J19" s="65"/>
      <c r="K19" s="56"/>
      <c r="L19" s="65"/>
      <c r="M19" s="56"/>
      <c r="N19" s="65"/>
      <c r="O19" s="56"/>
      <c r="P19" s="14" t="s">
        <v>54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9" ht="9" customHeight="1">
      <c r="A20" s="29"/>
      <c r="B20" s="29"/>
      <c r="C20" s="29"/>
      <c r="D20" s="30"/>
      <c r="E20" s="29"/>
      <c r="F20" s="29"/>
      <c r="G20" s="31"/>
      <c r="H20" s="29"/>
      <c r="I20" s="29"/>
      <c r="J20" s="31"/>
      <c r="K20" s="29"/>
      <c r="L20" s="31"/>
      <c r="M20" s="29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9">
      <c r="A21" s="34">
        <v>7</v>
      </c>
      <c r="B21" s="34" t="s">
        <v>73</v>
      </c>
      <c r="C21" s="35" t="s">
        <v>74</v>
      </c>
      <c r="D21" s="43" t="s">
        <v>75</v>
      </c>
      <c r="E21" s="49">
        <v>45260</v>
      </c>
      <c r="F21" s="56">
        <v>2708620</v>
      </c>
      <c r="G21" s="65">
        <v>45274</v>
      </c>
      <c r="H21" s="56">
        <v>269046</v>
      </c>
      <c r="I21" s="56">
        <v>2011480</v>
      </c>
      <c r="J21" s="65">
        <v>45254</v>
      </c>
      <c r="K21" s="56">
        <v>611480</v>
      </c>
      <c r="L21" s="65">
        <v>45327</v>
      </c>
      <c r="M21" s="56">
        <v>543540</v>
      </c>
      <c r="N21" s="65"/>
      <c r="O21" s="56"/>
      <c r="P21" s="14" t="s">
        <v>53</v>
      </c>
      <c r="Q21" s="17" t="s">
        <v>58</v>
      </c>
      <c r="R21" s="17">
        <v>45407</v>
      </c>
      <c r="S21" s="17" t="s">
        <v>58</v>
      </c>
      <c r="T21" s="17" t="s">
        <v>58</v>
      </c>
      <c r="U21" s="17" t="s">
        <v>58</v>
      </c>
      <c r="V21" s="17" t="s">
        <v>58</v>
      </c>
      <c r="W21" s="17">
        <v>45393</v>
      </c>
      <c r="X21" s="17">
        <v>45394</v>
      </c>
      <c r="Y21" s="17">
        <v>45397</v>
      </c>
      <c r="Z21" s="17" t="s">
        <v>58</v>
      </c>
      <c r="AA21" s="17">
        <v>45412</v>
      </c>
      <c r="AB21" s="17">
        <v>45418</v>
      </c>
    </row>
    <row r="22" spans="1:29">
      <c r="A22" s="34"/>
      <c r="B22" s="34"/>
      <c r="C22" s="33"/>
      <c r="D22" s="44"/>
      <c r="E22" s="34"/>
      <c r="F22" s="56"/>
      <c r="G22" s="65"/>
      <c r="H22" s="56"/>
      <c r="I22" s="56"/>
      <c r="J22" s="65"/>
      <c r="K22" s="56"/>
      <c r="L22" s="65"/>
      <c r="M22" s="56"/>
      <c r="N22" s="65"/>
      <c r="O22" s="56"/>
      <c r="P22" s="14" t="s">
        <v>54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 spans="1:29" ht="9" customHeight="1">
      <c r="A23" s="29"/>
      <c r="B23" s="29"/>
      <c r="C23" s="29"/>
      <c r="D23" s="30"/>
      <c r="E23" s="29"/>
      <c r="F23" s="29"/>
      <c r="G23" s="31"/>
      <c r="H23" s="29"/>
      <c r="I23" s="29"/>
      <c r="J23" s="31"/>
      <c r="K23" s="29"/>
      <c r="L23" s="31"/>
      <c r="M23" s="29"/>
      <c r="N23" s="31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9">
      <c r="A24" s="34">
        <v>8</v>
      </c>
      <c r="B24" s="34" t="s">
        <v>76</v>
      </c>
      <c r="C24" s="35" t="s">
        <v>70</v>
      </c>
      <c r="D24" s="43" t="s">
        <v>77</v>
      </c>
      <c r="E24" s="49">
        <v>45260</v>
      </c>
      <c r="F24" s="56">
        <v>322770</v>
      </c>
      <c r="G24" s="65" t="s">
        <v>78</v>
      </c>
      <c r="H24" s="56">
        <v>96831</v>
      </c>
      <c r="I24" s="56">
        <f>226500+5300</f>
        <v>231800</v>
      </c>
      <c r="J24" s="65">
        <v>45344</v>
      </c>
      <c r="K24" s="56">
        <v>69540</v>
      </c>
      <c r="L24" s="65"/>
      <c r="M24" s="56"/>
      <c r="N24" s="65"/>
      <c r="O24" s="56"/>
      <c r="P24" s="14" t="s">
        <v>53</v>
      </c>
      <c r="Q24" s="17" t="s">
        <v>58</v>
      </c>
      <c r="R24" s="17">
        <v>45384</v>
      </c>
      <c r="S24" s="17" t="s">
        <v>58</v>
      </c>
      <c r="T24" s="17" t="s">
        <v>58</v>
      </c>
      <c r="U24" s="17" t="s">
        <v>58</v>
      </c>
      <c r="V24" s="17" t="s">
        <v>58</v>
      </c>
      <c r="W24" s="17">
        <v>45383</v>
      </c>
      <c r="X24" s="17">
        <v>45384</v>
      </c>
      <c r="Y24" s="17" t="s">
        <v>58</v>
      </c>
      <c r="Z24" s="17" t="s">
        <v>58</v>
      </c>
      <c r="AA24" s="17">
        <v>45390</v>
      </c>
      <c r="AB24" s="17">
        <v>45412</v>
      </c>
    </row>
    <row r="25" spans="1:29">
      <c r="A25" s="34"/>
      <c r="B25" s="34"/>
      <c r="C25" s="33"/>
      <c r="D25" s="44"/>
      <c r="E25" s="34"/>
      <c r="F25" s="56"/>
      <c r="G25" s="65"/>
      <c r="H25" s="56"/>
      <c r="I25" s="56"/>
      <c r="J25" s="65"/>
      <c r="K25" s="56"/>
      <c r="L25" s="65"/>
      <c r="M25" s="56"/>
      <c r="N25" s="65"/>
      <c r="O25" s="56"/>
      <c r="P25" s="14" t="s">
        <v>54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 spans="1:29" ht="9" customHeight="1">
      <c r="A26" s="29"/>
      <c r="B26" s="29"/>
      <c r="C26" s="29"/>
      <c r="D26" s="30"/>
      <c r="E26" s="29"/>
      <c r="F26" s="29"/>
      <c r="G26" s="31"/>
      <c r="H26" s="29"/>
      <c r="I26" s="29"/>
      <c r="J26" s="31"/>
      <c r="K26" s="29"/>
      <c r="L26" s="31"/>
      <c r="M26" s="29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9">
      <c r="A27" s="34">
        <v>9</v>
      </c>
      <c r="B27" s="34" t="s">
        <v>79</v>
      </c>
      <c r="C27" s="35" t="s">
        <v>80</v>
      </c>
      <c r="D27" s="43" t="s">
        <v>81</v>
      </c>
      <c r="E27" s="49">
        <v>45275</v>
      </c>
      <c r="F27" s="56">
        <v>222000</v>
      </c>
      <c r="G27" s="65" t="s">
        <v>78</v>
      </c>
      <c r="H27" s="56">
        <v>222000</v>
      </c>
      <c r="I27" s="56">
        <v>218400</v>
      </c>
      <c r="J27" s="65">
        <v>45301</v>
      </c>
      <c r="K27" s="56">
        <v>65520</v>
      </c>
      <c r="L27" s="76" t="s">
        <v>68</v>
      </c>
      <c r="M27" s="76" t="s">
        <v>68</v>
      </c>
      <c r="N27" s="65">
        <v>45384</v>
      </c>
      <c r="O27" s="56"/>
      <c r="P27" s="14" t="s">
        <v>53</v>
      </c>
      <c r="Q27" s="17" t="s">
        <v>58</v>
      </c>
      <c r="R27" s="17">
        <v>45385</v>
      </c>
      <c r="S27" s="17" t="s">
        <v>58</v>
      </c>
      <c r="T27" s="17" t="s">
        <v>58</v>
      </c>
      <c r="U27" s="17" t="s">
        <v>58</v>
      </c>
      <c r="V27" s="17" t="s">
        <v>58</v>
      </c>
      <c r="W27" s="17" t="s">
        <v>58</v>
      </c>
      <c r="X27" s="17">
        <v>45385</v>
      </c>
      <c r="Y27" s="17">
        <v>45378</v>
      </c>
      <c r="Z27" s="17">
        <v>45385</v>
      </c>
      <c r="AA27" s="17">
        <v>45389</v>
      </c>
      <c r="AB27" s="17">
        <v>45390</v>
      </c>
    </row>
    <row r="28" spans="1:29">
      <c r="A28" s="34"/>
      <c r="B28" s="34"/>
      <c r="C28" s="33"/>
      <c r="D28" s="44"/>
      <c r="E28" s="34"/>
      <c r="F28" s="56"/>
      <c r="G28" s="65"/>
      <c r="H28" s="56"/>
      <c r="I28" s="56"/>
      <c r="J28" s="65"/>
      <c r="K28" s="56"/>
      <c r="L28" s="65"/>
      <c r="M28" s="65"/>
      <c r="N28" s="65"/>
      <c r="O28" s="56"/>
      <c r="P28" s="14" t="s">
        <v>54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1:29" ht="9" customHeight="1">
      <c r="A29" s="29"/>
      <c r="B29" s="29"/>
      <c r="C29" s="29"/>
      <c r="D29" s="30"/>
      <c r="E29" s="29"/>
      <c r="F29" s="29"/>
      <c r="G29" s="31"/>
      <c r="H29" s="29"/>
      <c r="I29" s="29"/>
      <c r="J29" s="31"/>
      <c r="K29" s="29"/>
      <c r="L29" s="31"/>
      <c r="M29" s="29"/>
      <c r="N29" s="31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9">
      <c r="A30" s="34">
        <v>10</v>
      </c>
      <c r="B30" s="34" t="s">
        <v>82</v>
      </c>
      <c r="C30" s="35" t="s">
        <v>83</v>
      </c>
      <c r="D30" s="43" t="s">
        <v>84</v>
      </c>
      <c r="E30" s="49">
        <v>45281</v>
      </c>
      <c r="F30" s="56">
        <v>107000</v>
      </c>
      <c r="G30" s="65" t="s">
        <v>78</v>
      </c>
      <c r="H30" s="56">
        <v>107000</v>
      </c>
      <c r="I30" s="56">
        <v>56000</v>
      </c>
      <c r="J30" s="65">
        <v>45317</v>
      </c>
      <c r="K30" s="56">
        <v>16800</v>
      </c>
      <c r="L30" s="76" t="s">
        <v>68</v>
      </c>
      <c r="M30" s="76" t="s">
        <v>68</v>
      </c>
      <c r="N30" s="65"/>
      <c r="O30" s="56"/>
      <c r="P30" s="14" t="s">
        <v>53</v>
      </c>
      <c r="Q30" s="17" t="s">
        <v>58</v>
      </c>
      <c r="R30" s="17">
        <v>45403</v>
      </c>
      <c r="S30" s="17" t="s">
        <v>58</v>
      </c>
      <c r="T30" s="17" t="s">
        <v>58</v>
      </c>
      <c r="U30" s="17" t="s">
        <v>58</v>
      </c>
      <c r="V30" s="17" t="s">
        <v>58</v>
      </c>
      <c r="W30" s="17">
        <v>45397</v>
      </c>
      <c r="X30" s="17">
        <v>45403</v>
      </c>
      <c r="Y30" s="17">
        <v>45398</v>
      </c>
      <c r="Z30" s="17">
        <v>45402</v>
      </c>
      <c r="AA30" s="17">
        <v>45405</v>
      </c>
      <c r="AB30" s="17">
        <v>45407</v>
      </c>
      <c r="AC30" s="80"/>
    </row>
    <row r="31" spans="1:29">
      <c r="A31" s="34"/>
      <c r="B31" s="34"/>
      <c r="C31" s="33"/>
      <c r="D31" s="44"/>
      <c r="E31" s="34"/>
      <c r="F31" s="56"/>
      <c r="G31" s="65"/>
      <c r="H31" s="56"/>
      <c r="I31" s="56"/>
      <c r="J31" s="65"/>
      <c r="K31" s="56"/>
      <c r="L31" s="65"/>
      <c r="M31" s="65"/>
      <c r="N31" s="65"/>
      <c r="O31" s="56"/>
      <c r="P31" s="14" t="s">
        <v>54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80"/>
    </row>
    <row r="32" spans="1:29" ht="9" customHeight="1">
      <c r="A32" s="29"/>
      <c r="B32" s="29"/>
      <c r="C32" s="29"/>
      <c r="D32" s="30"/>
      <c r="E32" s="29"/>
      <c r="F32" s="29"/>
      <c r="G32" s="31"/>
      <c r="H32" s="29"/>
      <c r="I32" s="29"/>
      <c r="J32" s="31"/>
      <c r="K32" s="29"/>
      <c r="L32" s="31"/>
      <c r="M32" s="29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9">
      <c r="A33" s="34">
        <v>11</v>
      </c>
      <c r="B33" s="34" t="s">
        <v>85</v>
      </c>
      <c r="C33" s="35" t="s">
        <v>86</v>
      </c>
      <c r="D33" s="43" t="s">
        <v>87</v>
      </c>
      <c r="E33" s="50" t="s">
        <v>68</v>
      </c>
      <c r="F33" s="50" t="s">
        <v>68</v>
      </c>
      <c r="G33" s="50" t="s">
        <v>68</v>
      </c>
      <c r="H33" s="50" t="s">
        <v>68</v>
      </c>
      <c r="I33" s="56">
        <v>56328</v>
      </c>
      <c r="J33" s="65">
        <v>45309</v>
      </c>
      <c r="K33" s="56">
        <v>17000</v>
      </c>
      <c r="L33" s="76" t="s">
        <v>68</v>
      </c>
      <c r="M33" s="76" t="s">
        <v>68</v>
      </c>
      <c r="N33" s="65"/>
      <c r="O33" s="56"/>
      <c r="P33" s="14" t="s">
        <v>53</v>
      </c>
      <c r="Q33" s="17" t="s">
        <v>58</v>
      </c>
      <c r="R33" s="17">
        <v>45413</v>
      </c>
      <c r="S33" s="17" t="s">
        <v>58</v>
      </c>
      <c r="T33" s="17" t="s">
        <v>58</v>
      </c>
      <c r="U33" s="17" t="s">
        <v>58</v>
      </c>
      <c r="V33" s="17" t="s">
        <v>58</v>
      </c>
      <c r="W33" s="17">
        <v>45396</v>
      </c>
      <c r="X33" s="17">
        <v>45413</v>
      </c>
      <c r="Y33" s="17">
        <v>45397</v>
      </c>
      <c r="Z33" s="17">
        <v>45402</v>
      </c>
      <c r="AA33" s="17">
        <v>45418</v>
      </c>
      <c r="AB33" s="17">
        <v>45419</v>
      </c>
    </row>
    <row r="34" spans="1:29">
      <c r="A34" s="34"/>
      <c r="B34" s="34"/>
      <c r="C34" s="33"/>
      <c r="D34" s="44"/>
      <c r="E34" s="34"/>
      <c r="F34" s="34"/>
      <c r="G34" s="34"/>
      <c r="H34" s="34"/>
      <c r="I34" s="56"/>
      <c r="J34" s="65"/>
      <c r="K34" s="56"/>
      <c r="L34" s="65"/>
      <c r="M34" s="65"/>
      <c r="N34" s="65"/>
      <c r="O34" s="56"/>
      <c r="P34" s="14" t="s">
        <v>54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9" ht="9" customHeight="1">
      <c r="A35" s="29"/>
      <c r="B35" s="29"/>
      <c r="C35" s="29"/>
      <c r="D35" s="30"/>
      <c r="E35" s="29"/>
      <c r="F35" s="29"/>
      <c r="G35" s="31"/>
      <c r="H35" s="29"/>
      <c r="I35" s="29"/>
      <c r="J35" s="31"/>
      <c r="K35" s="29"/>
      <c r="L35" s="31"/>
      <c r="M35" s="29"/>
      <c r="N35" s="31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9">
      <c r="A36" s="34">
        <v>12</v>
      </c>
      <c r="B36" s="34" t="s">
        <v>88</v>
      </c>
      <c r="C36" s="35" t="s">
        <v>89</v>
      </c>
      <c r="D36" s="43" t="s">
        <v>90</v>
      </c>
      <c r="E36" s="49">
        <v>45313</v>
      </c>
      <c r="F36" s="56">
        <v>30388</v>
      </c>
      <c r="G36" s="65" t="s">
        <v>91</v>
      </c>
      <c r="H36" s="56">
        <v>30348</v>
      </c>
      <c r="I36" s="56">
        <v>28400</v>
      </c>
      <c r="J36" s="65">
        <v>45322</v>
      </c>
      <c r="K36" s="56">
        <v>8520</v>
      </c>
      <c r="L36" s="76" t="s">
        <v>68</v>
      </c>
      <c r="M36" s="76" t="s">
        <v>68</v>
      </c>
      <c r="N36" s="65"/>
      <c r="O36" s="56"/>
      <c r="P36" s="14" t="s">
        <v>53</v>
      </c>
      <c r="Q36" s="17" t="s">
        <v>58</v>
      </c>
      <c r="R36" s="17">
        <v>45428</v>
      </c>
      <c r="S36" s="17" t="s">
        <v>58</v>
      </c>
      <c r="T36" s="17" t="s">
        <v>58</v>
      </c>
      <c r="U36" s="17" t="s">
        <v>58</v>
      </c>
      <c r="V36" s="17">
        <v>45397</v>
      </c>
      <c r="W36" s="17">
        <v>45427</v>
      </c>
      <c r="X36" s="17">
        <v>45428</v>
      </c>
      <c r="Y36" s="17" t="s">
        <v>58</v>
      </c>
      <c r="Z36" s="17" t="s">
        <v>58</v>
      </c>
      <c r="AA36" s="17">
        <v>45430</v>
      </c>
      <c r="AB36" s="17">
        <v>45432</v>
      </c>
    </row>
    <row r="37" spans="1:29">
      <c r="A37" s="34"/>
      <c r="B37" s="34"/>
      <c r="C37" s="33"/>
      <c r="D37" s="44"/>
      <c r="E37" s="34"/>
      <c r="F37" s="56"/>
      <c r="G37" s="65"/>
      <c r="H37" s="56"/>
      <c r="I37" s="56"/>
      <c r="J37" s="65"/>
      <c r="K37" s="56"/>
      <c r="L37" s="65"/>
      <c r="M37" s="65"/>
      <c r="N37" s="65"/>
      <c r="O37" s="56"/>
      <c r="P37" s="14" t="s">
        <v>54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9" ht="9" customHeight="1">
      <c r="A38" s="29"/>
      <c r="B38" s="29"/>
      <c r="C38" s="29"/>
      <c r="D38" s="30"/>
      <c r="E38" s="29"/>
      <c r="F38" s="29"/>
      <c r="G38" s="31"/>
      <c r="H38" s="29"/>
      <c r="I38" s="29"/>
      <c r="J38" s="31"/>
      <c r="K38" s="29"/>
      <c r="L38" s="31"/>
      <c r="M38" s="29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9">
      <c r="A39" s="34">
        <v>13</v>
      </c>
      <c r="B39" s="34" t="s">
        <v>92</v>
      </c>
      <c r="C39" s="35" t="s">
        <v>93</v>
      </c>
      <c r="D39" s="43" t="s">
        <v>94</v>
      </c>
      <c r="E39" s="49">
        <v>45321</v>
      </c>
      <c r="F39" s="56">
        <v>236680</v>
      </c>
      <c r="G39" s="65">
        <v>45356</v>
      </c>
      <c r="H39" s="56">
        <v>71004</v>
      </c>
      <c r="I39" s="56">
        <f>150280+15000</f>
        <v>165280</v>
      </c>
      <c r="J39" s="65">
        <v>45363</v>
      </c>
      <c r="K39" s="56">
        <v>45000</v>
      </c>
      <c r="L39" s="65"/>
      <c r="M39" s="56"/>
      <c r="N39" s="65"/>
      <c r="O39" s="56"/>
      <c r="P39" s="14" t="s">
        <v>53</v>
      </c>
      <c r="Q39" s="17" t="s">
        <v>58</v>
      </c>
      <c r="R39" s="17">
        <v>45413</v>
      </c>
      <c r="S39" s="17" t="s">
        <v>58</v>
      </c>
      <c r="T39" s="17" t="s">
        <v>58</v>
      </c>
      <c r="U39" s="17">
        <v>45392</v>
      </c>
      <c r="V39" s="17">
        <v>45402</v>
      </c>
      <c r="W39" s="17">
        <v>45412</v>
      </c>
      <c r="X39" s="17">
        <v>45413</v>
      </c>
      <c r="Y39" s="17" t="s">
        <v>58</v>
      </c>
      <c r="Z39" s="17" t="s">
        <v>58</v>
      </c>
      <c r="AA39" s="17">
        <v>45418</v>
      </c>
      <c r="AB39" s="17">
        <v>45420</v>
      </c>
    </row>
    <row r="40" spans="1:29">
      <c r="A40" s="34"/>
      <c r="B40" s="34"/>
      <c r="C40" s="33"/>
      <c r="D40" s="44"/>
      <c r="E40" s="34"/>
      <c r="F40" s="56"/>
      <c r="G40" s="65"/>
      <c r="H40" s="56"/>
      <c r="I40" s="56"/>
      <c r="J40" s="65"/>
      <c r="K40" s="56"/>
      <c r="L40" s="65"/>
      <c r="M40" s="56"/>
      <c r="N40" s="65"/>
      <c r="O40" s="56"/>
      <c r="P40" s="14" t="s">
        <v>54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29" ht="9" customHeight="1">
      <c r="A41" s="29"/>
      <c r="B41" s="29"/>
      <c r="C41" s="29"/>
      <c r="D41" s="30"/>
      <c r="E41" s="29"/>
      <c r="F41" s="29"/>
      <c r="G41" s="31"/>
      <c r="H41" s="29"/>
      <c r="I41" s="29"/>
      <c r="J41" s="31"/>
      <c r="K41" s="29"/>
      <c r="L41" s="31"/>
      <c r="M41" s="29"/>
      <c r="N41" s="31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9">
      <c r="A42" s="34">
        <v>14</v>
      </c>
      <c r="B42" s="34" t="s">
        <v>95</v>
      </c>
      <c r="C42" s="35" t="s">
        <v>96</v>
      </c>
      <c r="D42" s="43" t="s">
        <v>97</v>
      </c>
      <c r="E42" s="49">
        <v>45320</v>
      </c>
      <c r="F42" s="56">
        <v>63310</v>
      </c>
      <c r="G42" s="66">
        <v>45350</v>
      </c>
      <c r="H42" s="35">
        <v>55691</v>
      </c>
      <c r="I42" s="56">
        <v>52080</v>
      </c>
      <c r="J42" s="66">
        <v>45341</v>
      </c>
      <c r="K42" s="56">
        <v>15600</v>
      </c>
      <c r="L42" s="66">
        <v>45380</v>
      </c>
      <c r="M42" s="35">
        <v>7584</v>
      </c>
      <c r="N42" s="35"/>
      <c r="O42" s="56"/>
      <c r="P42" s="14" t="s">
        <v>53</v>
      </c>
      <c r="Q42" s="17" t="s">
        <v>58</v>
      </c>
      <c r="R42" s="17">
        <v>45413</v>
      </c>
      <c r="S42" s="17" t="s">
        <v>58</v>
      </c>
      <c r="T42" s="17" t="s">
        <v>58</v>
      </c>
      <c r="U42" s="17">
        <v>45392</v>
      </c>
      <c r="V42" s="17">
        <v>45402</v>
      </c>
      <c r="W42" s="17">
        <v>45412</v>
      </c>
      <c r="X42" s="17">
        <v>45413</v>
      </c>
      <c r="Y42" s="17" t="s">
        <v>58</v>
      </c>
      <c r="Z42" s="17" t="s">
        <v>58</v>
      </c>
      <c r="AA42" s="17">
        <v>45418</v>
      </c>
      <c r="AB42" s="17">
        <v>45420</v>
      </c>
      <c r="AC42" s="81" t="s">
        <v>98</v>
      </c>
    </row>
    <row r="43" spans="1:29">
      <c r="A43" s="34"/>
      <c r="B43" s="34"/>
      <c r="C43" s="33"/>
      <c r="D43" s="44"/>
      <c r="E43" s="34"/>
      <c r="F43" s="56"/>
      <c r="G43" s="67"/>
      <c r="H43" s="32"/>
      <c r="I43" s="56"/>
      <c r="J43" s="68"/>
      <c r="K43" s="56"/>
      <c r="L43" s="67"/>
      <c r="M43" s="32"/>
      <c r="N43" s="33"/>
      <c r="O43" s="56"/>
      <c r="P43" s="14" t="s">
        <v>54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81"/>
    </row>
    <row r="44" spans="1:29">
      <c r="A44" s="34"/>
      <c r="B44" s="34"/>
      <c r="C44" s="35" t="s">
        <v>99</v>
      </c>
      <c r="D44" s="43" t="s">
        <v>100</v>
      </c>
      <c r="E44" s="34"/>
      <c r="F44" s="56"/>
      <c r="G44" s="67"/>
      <c r="H44" s="32"/>
      <c r="I44" s="56"/>
      <c r="J44" s="66">
        <v>45389</v>
      </c>
      <c r="K44" s="56"/>
      <c r="L44" s="67"/>
      <c r="M44" s="32"/>
      <c r="N44" s="35"/>
      <c r="O44" s="56"/>
      <c r="P44" s="14" t="s">
        <v>53</v>
      </c>
      <c r="Q44" s="17">
        <v>45385</v>
      </c>
      <c r="R44" s="17">
        <v>45451</v>
      </c>
      <c r="S44" s="17">
        <v>45390</v>
      </c>
      <c r="T44" s="17">
        <v>45407</v>
      </c>
      <c r="U44" s="17">
        <v>45422</v>
      </c>
      <c r="V44" s="17" t="s">
        <v>101</v>
      </c>
      <c r="W44" s="17">
        <v>45450</v>
      </c>
      <c r="X44" s="17">
        <v>45451</v>
      </c>
      <c r="Y44" s="17" t="s">
        <v>58</v>
      </c>
      <c r="Z44" s="17" t="s">
        <v>58</v>
      </c>
      <c r="AA44" s="17">
        <v>45392</v>
      </c>
      <c r="AB44" s="17">
        <v>45394</v>
      </c>
      <c r="AC44" s="81"/>
    </row>
    <row r="45" spans="1:29">
      <c r="A45" s="34"/>
      <c r="B45" s="34"/>
      <c r="C45" s="33"/>
      <c r="D45" s="44"/>
      <c r="E45" s="34"/>
      <c r="F45" s="56"/>
      <c r="G45" s="68"/>
      <c r="H45" s="33"/>
      <c r="I45" s="56"/>
      <c r="J45" s="68"/>
      <c r="K45" s="56"/>
      <c r="L45" s="68"/>
      <c r="M45" s="33"/>
      <c r="N45" s="33"/>
      <c r="O45" s="56"/>
      <c r="P45" s="14" t="s">
        <v>54</v>
      </c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81"/>
    </row>
    <row r="46" spans="1:29" ht="9" customHeight="1">
      <c r="A46" s="29"/>
      <c r="B46" s="29"/>
      <c r="C46" s="29"/>
      <c r="D46" s="30"/>
      <c r="E46" s="29"/>
      <c r="F46" s="29"/>
      <c r="G46" s="31"/>
      <c r="H46" s="29"/>
      <c r="I46" s="29"/>
      <c r="J46" s="31"/>
      <c r="K46" s="29"/>
      <c r="L46" s="31"/>
      <c r="M46" s="29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9">
      <c r="A47" s="34">
        <v>15</v>
      </c>
      <c r="B47" s="34" t="s">
        <v>102</v>
      </c>
      <c r="C47" s="35" t="s">
        <v>103</v>
      </c>
      <c r="D47" s="43" t="s">
        <v>104</v>
      </c>
      <c r="E47" s="49">
        <v>45321</v>
      </c>
      <c r="F47" s="56">
        <v>46288</v>
      </c>
      <c r="G47" s="65">
        <v>45342</v>
      </c>
      <c r="H47" s="56">
        <v>46288</v>
      </c>
      <c r="I47" s="56">
        <v>43260</v>
      </c>
      <c r="J47" s="65">
        <v>45341</v>
      </c>
      <c r="K47" s="56">
        <v>13000</v>
      </c>
      <c r="L47" s="76" t="s">
        <v>68</v>
      </c>
      <c r="M47" s="76" t="s">
        <v>68</v>
      </c>
      <c r="N47" s="65"/>
      <c r="O47" s="56"/>
      <c r="P47" s="14" t="s">
        <v>53</v>
      </c>
      <c r="Q47" s="18" t="s">
        <v>58</v>
      </c>
      <c r="R47" s="19">
        <v>45408</v>
      </c>
      <c r="S47" s="19" t="s">
        <v>58</v>
      </c>
      <c r="T47" s="19" t="s">
        <v>58</v>
      </c>
      <c r="U47" s="19" t="s">
        <v>58</v>
      </c>
      <c r="V47" s="19">
        <v>45381</v>
      </c>
      <c r="W47" s="19">
        <v>45407</v>
      </c>
      <c r="X47" s="19">
        <v>45408</v>
      </c>
      <c r="Y47" s="19" t="s">
        <v>58</v>
      </c>
      <c r="Z47" s="19" t="s">
        <v>58</v>
      </c>
      <c r="AA47" s="19">
        <v>45410</v>
      </c>
      <c r="AB47" s="19">
        <v>45412</v>
      </c>
      <c r="AC47" s="80"/>
    </row>
    <row r="48" spans="1:29">
      <c r="A48" s="34"/>
      <c r="B48" s="34"/>
      <c r="C48" s="33"/>
      <c r="D48" s="44"/>
      <c r="E48" s="34"/>
      <c r="F48" s="56"/>
      <c r="G48" s="65"/>
      <c r="H48" s="56"/>
      <c r="I48" s="56"/>
      <c r="J48" s="65"/>
      <c r="K48" s="56"/>
      <c r="L48" s="65"/>
      <c r="M48" s="65"/>
      <c r="N48" s="65"/>
      <c r="O48" s="56"/>
      <c r="P48" s="14" t="s">
        <v>54</v>
      </c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80"/>
    </row>
    <row r="49" spans="1:30" ht="9" customHeight="1">
      <c r="A49" s="29"/>
      <c r="B49" s="29"/>
      <c r="C49" s="29"/>
      <c r="D49" s="30"/>
      <c r="E49" s="29"/>
      <c r="F49" s="29"/>
      <c r="G49" s="31"/>
      <c r="H49" s="29"/>
      <c r="I49" s="29"/>
      <c r="J49" s="31"/>
      <c r="K49" s="29"/>
      <c r="L49" s="31"/>
      <c r="M49" s="29"/>
      <c r="N49" s="31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30">
      <c r="A50" s="34">
        <v>16</v>
      </c>
      <c r="B50" s="34" t="s">
        <v>105</v>
      </c>
      <c r="C50" s="35" t="s">
        <v>106</v>
      </c>
      <c r="D50" s="43" t="s">
        <v>107</v>
      </c>
      <c r="E50" s="49">
        <v>45321</v>
      </c>
      <c r="F50" s="56">
        <v>139866</v>
      </c>
      <c r="G50" s="65">
        <v>45343</v>
      </c>
      <c r="H50" s="56">
        <v>51641</v>
      </c>
      <c r="I50" s="56">
        <v>131700</v>
      </c>
      <c r="J50" s="66">
        <v>45324</v>
      </c>
      <c r="K50" s="56">
        <v>29000</v>
      </c>
      <c r="L50" s="65">
        <v>45371</v>
      </c>
      <c r="M50" s="56">
        <v>36464</v>
      </c>
      <c r="N50" s="66"/>
      <c r="O50" s="56"/>
      <c r="P50" s="14" t="s">
        <v>53</v>
      </c>
      <c r="Q50" s="17" t="s">
        <v>58</v>
      </c>
      <c r="R50" s="17">
        <v>45380</v>
      </c>
      <c r="S50" s="17" t="s">
        <v>58</v>
      </c>
      <c r="T50" s="17" t="s">
        <v>58</v>
      </c>
      <c r="U50" s="17" t="s">
        <v>58</v>
      </c>
      <c r="V50" s="17" t="s">
        <v>58</v>
      </c>
      <c r="W50" s="17">
        <v>45379</v>
      </c>
      <c r="X50" s="17">
        <v>45380</v>
      </c>
      <c r="Y50" s="17" t="s">
        <v>58</v>
      </c>
      <c r="Z50" s="17" t="s">
        <v>58</v>
      </c>
      <c r="AA50" s="17">
        <v>45385</v>
      </c>
      <c r="AB50" s="17">
        <v>45392</v>
      </c>
    </row>
    <row r="51" spans="1:30">
      <c r="A51" s="34"/>
      <c r="B51" s="34"/>
      <c r="C51" s="33"/>
      <c r="D51" s="44"/>
      <c r="E51" s="34"/>
      <c r="F51" s="56"/>
      <c r="G51" s="65"/>
      <c r="H51" s="56"/>
      <c r="I51" s="56"/>
      <c r="J51" s="68"/>
      <c r="K51" s="56"/>
      <c r="L51" s="65"/>
      <c r="M51" s="56"/>
      <c r="N51" s="68"/>
      <c r="O51" s="56"/>
      <c r="P51" s="14" t="s">
        <v>54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 spans="1:30">
      <c r="A52" s="34"/>
      <c r="B52" s="34"/>
      <c r="C52" s="35" t="s">
        <v>108</v>
      </c>
      <c r="D52" s="43" t="s">
        <v>109</v>
      </c>
      <c r="E52" s="34"/>
      <c r="F52" s="56"/>
      <c r="G52" s="65"/>
      <c r="H52" s="56"/>
      <c r="I52" s="56"/>
      <c r="J52" s="66">
        <v>45372</v>
      </c>
      <c r="K52" s="56"/>
      <c r="L52" s="65"/>
      <c r="M52" s="56"/>
      <c r="N52" s="79" t="s">
        <v>68</v>
      </c>
      <c r="O52" s="56"/>
      <c r="P52" s="14" t="s">
        <v>53</v>
      </c>
      <c r="Q52" s="17" t="s">
        <v>58</v>
      </c>
      <c r="R52" s="17">
        <v>45381</v>
      </c>
      <c r="S52" s="17" t="s">
        <v>58</v>
      </c>
      <c r="T52" s="17" t="s">
        <v>58</v>
      </c>
      <c r="U52" s="17" t="s">
        <v>58</v>
      </c>
      <c r="V52" s="17" t="s">
        <v>58</v>
      </c>
      <c r="W52" s="17">
        <v>45381</v>
      </c>
      <c r="X52" s="17" t="s">
        <v>58</v>
      </c>
      <c r="Y52" s="17" t="s">
        <v>58</v>
      </c>
      <c r="Z52" s="17" t="s">
        <v>58</v>
      </c>
      <c r="AA52" s="17">
        <v>45385</v>
      </c>
      <c r="AB52" s="17">
        <v>45392</v>
      </c>
    </row>
    <row r="53" spans="1:30">
      <c r="A53" s="34"/>
      <c r="B53" s="34"/>
      <c r="C53" s="33"/>
      <c r="D53" s="44"/>
      <c r="E53" s="34"/>
      <c r="F53" s="56"/>
      <c r="G53" s="65"/>
      <c r="H53" s="56"/>
      <c r="I53" s="56"/>
      <c r="J53" s="68"/>
      <c r="K53" s="56"/>
      <c r="L53" s="65"/>
      <c r="M53" s="56"/>
      <c r="N53" s="68"/>
      <c r="O53" s="56"/>
      <c r="P53" s="14" t="s">
        <v>54</v>
      </c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 spans="1:30" ht="9" customHeight="1">
      <c r="A54" s="29" t="s">
        <v>110</v>
      </c>
      <c r="B54" s="29"/>
      <c r="C54" s="29"/>
      <c r="D54" s="30"/>
      <c r="E54" s="29"/>
      <c r="F54" s="29"/>
      <c r="G54" s="31"/>
      <c r="H54" s="29"/>
      <c r="I54" s="29"/>
      <c r="J54" s="31"/>
      <c r="K54" s="29"/>
      <c r="L54" s="31"/>
      <c r="M54" s="29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30">
      <c r="A55" s="34">
        <v>17</v>
      </c>
      <c r="B55" s="34" t="s">
        <v>111</v>
      </c>
      <c r="C55" s="35" t="s">
        <v>112</v>
      </c>
      <c r="D55" s="43" t="s">
        <v>113</v>
      </c>
      <c r="E55" s="49">
        <v>45323</v>
      </c>
      <c r="F55" s="56">
        <v>3690442</v>
      </c>
      <c r="G55" s="65">
        <v>45351</v>
      </c>
      <c r="H55" s="56">
        <v>550000</v>
      </c>
      <c r="I55" s="56">
        <v>3448980</v>
      </c>
      <c r="J55" s="65">
        <v>45352</v>
      </c>
      <c r="K55" s="56">
        <v>103500</v>
      </c>
      <c r="L55" s="65"/>
      <c r="M55" s="56"/>
      <c r="N55" s="65"/>
      <c r="O55" s="56"/>
      <c r="P55" s="14" t="s">
        <v>53</v>
      </c>
      <c r="Q55" s="17" t="s">
        <v>58</v>
      </c>
      <c r="R55" s="17">
        <v>45428</v>
      </c>
      <c r="S55" s="17" t="s">
        <v>58</v>
      </c>
      <c r="T55" s="17" t="s">
        <v>58</v>
      </c>
      <c r="U55" s="17" t="s">
        <v>58</v>
      </c>
      <c r="V55" s="17" t="s">
        <v>58</v>
      </c>
      <c r="W55" s="17">
        <v>45422</v>
      </c>
      <c r="X55" s="17">
        <v>45428</v>
      </c>
      <c r="Y55" s="17">
        <v>45427</v>
      </c>
      <c r="Z55" s="17" t="s">
        <v>58</v>
      </c>
      <c r="AA55" s="17">
        <v>45432</v>
      </c>
      <c r="AB55" s="17">
        <v>45433</v>
      </c>
      <c r="AC55" t="s">
        <v>114</v>
      </c>
      <c r="AD55" s="20" t="s">
        <v>115</v>
      </c>
    </row>
    <row r="56" spans="1:30">
      <c r="A56" s="34"/>
      <c r="B56" s="34"/>
      <c r="C56" s="32"/>
      <c r="D56" s="45"/>
      <c r="E56" s="49"/>
      <c r="F56" s="56"/>
      <c r="G56" s="65"/>
      <c r="H56" s="56"/>
      <c r="I56" s="56"/>
      <c r="J56" s="65"/>
      <c r="K56" s="56"/>
      <c r="L56" s="65"/>
      <c r="M56" s="56"/>
      <c r="N56" s="65"/>
      <c r="O56" s="56"/>
      <c r="P56" s="14" t="s">
        <v>54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 spans="1:30">
      <c r="A57" s="34"/>
      <c r="B57" s="34"/>
      <c r="C57" s="32"/>
      <c r="D57" s="45"/>
      <c r="E57" s="49"/>
      <c r="F57" s="56"/>
      <c r="G57" s="65"/>
      <c r="H57" s="56"/>
      <c r="I57" s="56"/>
      <c r="J57" s="65"/>
      <c r="K57" s="56"/>
      <c r="L57" s="65"/>
      <c r="M57" s="56"/>
      <c r="N57" s="65"/>
      <c r="O57" s="56"/>
      <c r="P57" s="14" t="s">
        <v>53</v>
      </c>
      <c r="Q57" s="17" t="s">
        <v>58</v>
      </c>
      <c r="R57" s="17">
        <v>45454</v>
      </c>
      <c r="S57" s="17" t="s">
        <v>58</v>
      </c>
      <c r="T57" s="17" t="s">
        <v>58</v>
      </c>
      <c r="U57" s="17" t="s">
        <v>58</v>
      </c>
      <c r="V57" s="17" t="s">
        <v>58</v>
      </c>
      <c r="W57" s="17">
        <v>45448</v>
      </c>
      <c r="X57" s="17">
        <v>45454</v>
      </c>
      <c r="Y57" s="17">
        <v>45453</v>
      </c>
      <c r="Z57" s="17" t="s">
        <v>58</v>
      </c>
      <c r="AA57" s="17">
        <v>45458</v>
      </c>
      <c r="AB57" s="17">
        <v>45459</v>
      </c>
      <c r="AC57" t="s">
        <v>116</v>
      </c>
    </row>
    <row r="58" spans="1:30">
      <c r="A58" s="34"/>
      <c r="B58" s="34"/>
      <c r="C58" s="33"/>
      <c r="D58" s="44"/>
      <c r="E58" s="34"/>
      <c r="F58" s="56"/>
      <c r="G58" s="65"/>
      <c r="H58" s="56"/>
      <c r="I58" s="56"/>
      <c r="J58" s="65"/>
      <c r="K58" s="56"/>
      <c r="L58" s="65"/>
      <c r="M58" s="56"/>
      <c r="N58" s="65"/>
      <c r="O58" s="56"/>
      <c r="P58" s="14" t="s">
        <v>54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 spans="1:30" ht="9" customHeight="1">
      <c r="A59" s="29"/>
      <c r="B59" s="29"/>
      <c r="C59" s="29"/>
      <c r="D59" s="30"/>
      <c r="E59" s="29"/>
      <c r="F59" s="29"/>
      <c r="G59" s="31"/>
      <c r="H59" s="29"/>
      <c r="I59" s="29"/>
      <c r="J59" s="31"/>
      <c r="K59" s="29"/>
      <c r="L59" s="31"/>
      <c r="M59" s="29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30">
      <c r="A60" s="34">
        <v>18</v>
      </c>
      <c r="B60" s="34" t="s">
        <v>117</v>
      </c>
      <c r="C60" s="35" t="s">
        <v>118</v>
      </c>
      <c r="D60" s="43"/>
      <c r="E60" s="49">
        <v>45342</v>
      </c>
      <c r="F60" s="56">
        <f>284090+940000</f>
        <v>1224090</v>
      </c>
      <c r="G60" s="65">
        <v>45370</v>
      </c>
      <c r="H60" s="56">
        <v>367227</v>
      </c>
      <c r="I60" s="56">
        <v>1159806</v>
      </c>
      <c r="J60" s="66">
        <v>45378</v>
      </c>
      <c r="K60" s="56">
        <v>348000</v>
      </c>
      <c r="L60" s="65"/>
      <c r="M60" s="56"/>
      <c r="N60" s="43"/>
      <c r="O60" s="56"/>
      <c r="P60" s="14" t="s">
        <v>53</v>
      </c>
      <c r="Q60" s="17" t="s">
        <v>58</v>
      </c>
      <c r="R60" s="17">
        <v>45491</v>
      </c>
      <c r="S60" s="17"/>
      <c r="T60" s="17"/>
      <c r="U60" s="17"/>
      <c r="V60" s="17"/>
      <c r="W60" s="17">
        <v>45490</v>
      </c>
      <c r="X60" s="17">
        <v>45491</v>
      </c>
      <c r="Y60" s="17" t="s">
        <v>58</v>
      </c>
      <c r="Z60" s="17" t="s">
        <v>58</v>
      </c>
      <c r="AA60" s="17">
        <v>45492</v>
      </c>
      <c r="AB60" s="17">
        <v>45494</v>
      </c>
    </row>
    <row r="61" spans="1:30">
      <c r="A61" s="34"/>
      <c r="B61" s="34"/>
      <c r="C61" s="33"/>
      <c r="D61" s="44"/>
      <c r="E61" s="34"/>
      <c r="F61" s="56"/>
      <c r="G61" s="65"/>
      <c r="H61" s="56"/>
      <c r="I61" s="56"/>
      <c r="J61" s="68"/>
      <c r="K61" s="56"/>
      <c r="L61" s="65"/>
      <c r="M61" s="56"/>
      <c r="N61" s="44"/>
      <c r="O61" s="56"/>
      <c r="P61" s="14" t="s">
        <v>54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 spans="1:30">
      <c r="A62" s="34"/>
      <c r="B62" s="34"/>
      <c r="C62" s="35" t="s">
        <v>119</v>
      </c>
      <c r="D62" s="43"/>
      <c r="E62" s="34"/>
      <c r="F62" s="56"/>
      <c r="G62" s="65"/>
      <c r="H62" s="56"/>
      <c r="I62" s="56"/>
      <c r="J62" s="66">
        <v>45380</v>
      </c>
      <c r="K62" s="56"/>
      <c r="L62" s="65"/>
      <c r="M62" s="56"/>
      <c r="N62" s="43"/>
      <c r="O62" s="56"/>
      <c r="P62" s="14" t="s">
        <v>53</v>
      </c>
      <c r="Q62" s="17"/>
      <c r="R62" s="17">
        <v>45451</v>
      </c>
      <c r="S62" s="17">
        <v>45380</v>
      </c>
      <c r="T62" s="17">
        <v>45407</v>
      </c>
      <c r="U62" s="17" t="s">
        <v>58</v>
      </c>
      <c r="V62" s="17" t="s">
        <v>58</v>
      </c>
      <c r="W62" s="17">
        <v>45450</v>
      </c>
      <c r="X62" s="17">
        <v>45451</v>
      </c>
      <c r="Y62" s="17" t="s">
        <v>58</v>
      </c>
      <c r="Z62" s="17" t="s">
        <v>58</v>
      </c>
      <c r="AA62" s="17">
        <v>45453</v>
      </c>
      <c r="AB62" s="17">
        <v>45455</v>
      </c>
    </row>
    <row r="63" spans="1:30">
      <c r="A63" s="34"/>
      <c r="B63" s="34"/>
      <c r="C63" s="33"/>
      <c r="D63" s="44"/>
      <c r="E63" s="34"/>
      <c r="F63" s="56"/>
      <c r="G63" s="65"/>
      <c r="H63" s="56"/>
      <c r="I63" s="56"/>
      <c r="J63" s="68"/>
      <c r="K63" s="56"/>
      <c r="L63" s="65"/>
      <c r="M63" s="56"/>
      <c r="N63" s="44"/>
      <c r="O63" s="56"/>
      <c r="P63" s="14" t="s">
        <v>54</v>
      </c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 spans="1:30">
      <c r="A64" s="34"/>
      <c r="B64" s="34"/>
      <c r="C64" s="35" t="s">
        <v>120</v>
      </c>
      <c r="D64" s="43"/>
      <c r="E64" s="34"/>
      <c r="F64" s="56"/>
      <c r="G64" s="65"/>
      <c r="H64" s="56"/>
      <c r="I64" s="56"/>
      <c r="J64" s="66">
        <v>45379</v>
      </c>
      <c r="K64" s="56"/>
      <c r="L64" s="65"/>
      <c r="M64" s="56"/>
      <c r="N64" s="43"/>
      <c r="O64" s="56"/>
      <c r="P64" s="14" t="s">
        <v>53</v>
      </c>
      <c r="Q64" s="17" t="s">
        <v>58</v>
      </c>
      <c r="R64" s="17">
        <v>45440</v>
      </c>
      <c r="S64" s="17">
        <v>45379</v>
      </c>
      <c r="T64" s="17">
        <v>45402</v>
      </c>
      <c r="U64" s="17" t="s">
        <v>58</v>
      </c>
      <c r="V64" s="17" t="s">
        <v>58</v>
      </c>
      <c r="W64" s="17">
        <v>45439</v>
      </c>
      <c r="X64" s="17">
        <v>45440</v>
      </c>
      <c r="Y64" s="17" t="s">
        <v>58</v>
      </c>
      <c r="Z64" s="17" t="s">
        <v>58</v>
      </c>
      <c r="AA64" s="17">
        <v>45441</v>
      </c>
      <c r="AB64" s="17">
        <v>45443</v>
      </c>
      <c r="AC64" s="82"/>
    </row>
    <row r="65" spans="1:29">
      <c r="A65" s="34"/>
      <c r="B65" s="34"/>
      <c r="C65" s="33"/>
      <c r="D65" s="44"/>
      <c r="E65" s="34"/>
      <c r="F65" s="56"/>
      <c r="G65" s="65"/>
      <c r="H65" s="56"/>
      <c r="I65" s="56"/>
      <c r="J65" s="68"/>
      <c r="K65" s="56"/>
      <c r="L65" s="65"/>
      <c r="M65" s="56"/>
      <c r="N65" s="44"/>
      <c r="O65" s="56"/>
      <c r="P65" s="14" t="s">
        <v>54</v>
      </c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82"/>
    </row>
    <row r="66" spans="1:29">
      <c r="A66" s="34"/>
      <c r="B66" s="34"/>
      <c r="C66" s="35" t="s">
        <v>121</v>
      </c>
      <c r="D66" s="43"/>
      <c r="E66" s="34"/>
      <c r="F66" s="56"/>
      <c r="G66" s="65"/>
      <c r="H66" s="56"/>
      <c r="I66" s="56"/>
      <c r="J66" s="66"/>
      <c r="K66" s="56"/>
      <c r="L66" s="65"/>
      <c r="M66" s="56"/>
      <c r="N66" s="43"/>
      <c r="O66" s="56"/>
      <c r="P66" s="14" t="s">
        <v>53</v>
      </c>
      <c r="Q66" s="17">
        <v>45394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:29">
      <c r="A67" s="34"/>
      <c r="B67" s="34"/>
      <c r="C67" s="33"/>
      <c r="D67" s="44"/>
      <c r="E67" s="34"/>
      <c r="F67" s="56"/>
      <c r="G67" s="65"/>
      <c r="H67" s="56"/>
      <c r="I67" s="56"/>
      <c r="J67" s="68"/>
      <c r="K67" s="56"/>
      <c r="L67" s="65"/>
      <c r="M67" s="56"/>
      <c r="N67" s="44"/>
      <c r="O67" s="56"/>
      <c r="P67" s="14" t="s">
        <v>54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:29" ht="9" customHeight="1">
      <c r="A68" s="29"/>
      <c r="B68" s="29"/>
      <c r="C68" s="29"/>
      <c r="D68" s="30"/>
      <c r="E68" s="29"/>
      <c r="F68" s="29"/>
      <c r="G68" s="31"/>
      <c r="H68" s="29"/>
      <c r="I68" s="29"/>
      <c r="J68" s="31"/>
      <c r="K68" s="29"/>
      <c r="L68" s="31"/>
      <c r="M68" s="29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9">
      <c r="A69" s="34">
        <v>19</v>
      </c>
      <c r="B69" s="34" t="s">
        <v>122</v>
      </c>
      <c r="C69" s="35" t="s">
        <v>123</v>
      </c>
      <c r="D69" s="43"/>
      <c r="E69" s="49">
        <v>45349</v>
      </c>
      <c r="F69" s="56">
        <v>2378480</v>
      </c>
      <c r="G69" s="65"/>
      <c r="H69" s="56"/>
      <c r="I69" s="56">
        <v>1395800</v>
      </c>
      <c r="J69" s="65"/>
      <c r="K69" s="56"/>
      <c r="L69" s="65"/>
      <c r="M69" s="56"/>
      <c r="N69" s="65"/>
      <c r="O69" s="56"/>
      <c r="P69" s="14" t="s">
        <v>53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</row>
    <row r="70" spans="1:29">
      <c r="A70" s="34"/>
      <c r="B70" s="34"/>
      <c r="C70" s="33"/>
      <c r="D70" s="44"/>
      <c r="E70" s="34"/>
      <c r="F70" s="56"/>
      <c r="G70" s="65"/>
      <c r="H70" s="56"/>
      <c r="I70" s="56"/>
      <c r="J70" s="65"/>
      <c r="K70" s="56"/>
      <c r="L70" s="65"/>
      <c r="M70" s="56"/>
      <c r="N70" s="65"/>
      <c r="O70" s="56"/>
      <c r="P70" s="14" t="s">
        <v>54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</row>
    <row r="71" spans="1:29" ht="9" customHeight="1">
      <c r="A71" s="29"/>
      <c r="B71" s="29"/>
      <c r="C71" s="29"/>
      <c r="D71" s="30"/>
      <c r="E71" s="29"/>
      <c r="F71" s="29"/>
      <c r="G71" s="31"/>
      <c r="H71" s="29"/>
      <c r="I71" s="29"/>
      <c r="J71" s="31"/>
      <c r="K71" s="29"/>
      <c r="L71" s="31"/>
      <c r="M71" s="29"/>
      <c r="N71" s="31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9">
      <c r="A72" s="34">
        <v>20</v>
      </c>
      <c r="B72" s="34" t="s">
        <v>124</v>
      </c>
      <c r="C72" s="35" t="s">
        <v>125</v>
      </c>
      <c r="D72" s="43" t="s">
        <v>126</v>
      </c>
      <c r="E72" s="49">
        <v>45341</v>
      </c>
      <c r="F72" s="56">
        <v>284450</v>
      </c>
      <c r="G72" s="65">
        <v>45348</v>
      </c>
      <c r="H72" s="56">
        <v>85335</v>
      </c>
      <c r="I72" s="56">
        <v>265834</v>
      </c>
      <c r="J72" s="65">
        <v>45355</v>
      </c>
      <c r="K72" s="56">
        <v>79750</v>
      </c>
      <c r="L72" s="65"/>
      <c r="M72" s="56"/>
      <c r="N72" s="65"/>
      <c r="O72" s="56"/>
      <c r="P72" s="14" t="s">
        <v>53</v>
      </c>
      <c r="Q72" s="17" t="s">
        <v>58</v>
      </c>
      <c r="R72" s="17">
        <v>45407</v>
      </c>
      <c r="S72" s="17">
        <v>45357</v>
      </c>
      <c r="T72" s="17">
        <v>45380</v>
      </c>
      <c r="U72" s="17" t="s">
        <v>58</v>
      </c>
      <c r="V72" s="17" t="s">
        <v>58</v>
      </c>
      <c r="W72" s="17">
        <v>45391</v>
      </c>
      <c r="X72" s="17">
        <v>45411</v>
      </c>
      <c r="Y72" s="17">
        <v>45395</v>
      </c>
      <c r="Z72" s="17">
        <v>45402</v>
      </c>
      <c r="AA72" s="17">
        <v>45408</v>
      </c>
      <c r="AB72" s="17">
        <v>45411</v>
      </c>
      <c r="AC72" s="80"/>
    </row>
    <row r="73" spans="1:29">
      <c r="A73" s="34"/>
      <c r="B73" s="34"/>
      <c r="C73" s="33"/>
      <c r="D73" s="44"/>
      <c r="E73" s="34"/>
      <c r="F73" s="56"/>
      <c r="G73" s="65"/>
      <c r="H73" s="56"/>
      <c r="I73" s="56"/>
      <c r="J73" s="65"/>
      <c r="K73" s="56"/>
      <c r="L73" s="65"/>
      <c r="M73" s="56"/>
      <c r="N73" s="65"/>
      <c r="O73" s="56"/>
      <c r="P73" s="14" t="s">
        <v>54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80"/>
    </row>
    <row r="74" spans="1:29" ht="9" customHeight="1">
      <c r="A74" s="29"/>
      <c r="B74" s="29"/>
      <c r="C74" s="29"/>
      <c r="D74" s="30"/>
      <c r="E74" s="29"/>
      <c r="F74" s="29"/>
      <c r="G74" s="31"/>
      <c r="H74" s="29"/>
      <c r="I74" s="29"/>
      <c r="J74" s="31"/>
      <c r="K74" s="29"/>
      <c r="L74" s="31"/>
      <c r="M74" s="29"/>
      <c r="N74" s="31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9">
      <c r="A75" s="35">
        <v>21</v>
      </c>
      <c r="B75" s="35" t="s">
        <v>127</v>
      </c>
      <c r="C75" s="35" t="s">
        <v>128</v>
      </c>
      <c r="D75" s="43" t="s">
        <v>129</v>
      </c>
      <c r="E75" s="51">
        <v>45379</v>
      </c>
      <c r="F75" s="57">
        <v>191111</v>
      </c>
      <c r="G75" s="66">
        <v>45380</v>
      </c>
      <c r="H75" s="57">
        <v>57333.3</v>
      </c>
      <c r="I75" s="57">
        <f>166080+12500</f>
        <v>178580</v>
      </c>
      <c r="J75" s="66">
        <v>45384</v>
      </c>
      <c r="K75" s="57">
        <v>53570</v>
      </c>
      <c r="L75" s="66"/>
      <c r="M75" s="57"/>
      <c r="N75" s="66"/>
      <c r="O75" s="16"/>
      <c r="P75" s="14" t="s">
        <v>53</v>
      </c>
      <c r="Q75" s="17">
        <v>45390</v>
      </c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6"/>
    </row>
    <row r="76" spans="1:29">
      <c r="A76" s="32"/>
      <c r="B76" s="32"/>
      <c r="C76" s="32"/>
      <c r="D76" s="45"/>
      <c r="E76" s="52"/>
      <c r="F76" s="58"/>
      <c r="G76" s="67"/>
      <c r="H76" s="58"/>
      <c r="I76" s="58"/>
      <c r="J76" s="67"/>
      <c r="K76" s="58"/>
      <c r="L76" s="67"/>
      <c r="M76" s="58"/>
      <c r="N76" s="68"/>
      <c r="O76" s="16"/>
      <c r="P76" s="14" t="s">
        <v>54</v>
      </c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6"/>
    </row>
    <row r="77" spans="1:29">
      <c r="A77" s="32"/>
      <c r="B77" s="32"/>
      <c r="C77" s="35" t="s">
        <v>130</v>
      </c>
      <c r="D77" s="43" t="s">
        <v>131</v>
      </c>
      <c r="E77" s="52"/>
      <c r="F77" s="58"/>
      <c r="G77" s="67"/>
      <c r="H77" s="58"/>
      <c r="I77" s="58"/>
      <c r="J77" s="67"/>
      <c r="K77" s="58"/>
      <c r="L77" s="67"/>
      <c r="M77" s="58"/>
      <c r="N77" s="66"/>
      <c r="O77" s="16"/>
      <c r="P77" s="14" t="s">
        <v>53</v>
      </c>
      <c r="Q77" s="17">
        <v>45389</v>
      </c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6"/>
    </row>
    <row r="78" spans="1:29">
      <c r="A78" s="33"/>
      <c r="B78" s="33"/>
      <c r="C78" s="32"/>
      <c r="D78" s="45"/>
      <c r="E78" s="53"/>
      <c r="F78" s="59"/>
      <c r="G78" s="68"/>
      <c r="H78" s="59"/>
      <c r="I78" s="59"/>
      <c r="J78" s="68"/>
      <c r="K78" s="59"/>
      <c r="L78" s="68"/>
      <c r="M78" s="59"/>
      <c r="N78" s="68"/>
      <c r="O78" s="16"/>
      <c r="P78" s="14" t="s">
        <v>54</v>
      </c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6"/>
    </row>
    <row r="79" spans="1:29" ht="9" customHeight="1">
      <c r="A79" s="29"/>
      <c r="B79" s="29"/>
      <c r="C79" s="29"/>
      <c r="D79" s="30"/>
      <c r="E79" s="29"/>
      <c r="F79" s="29"/>
      <c r="G79" s="31"/>
      <c r="H79" s="29"/>
      <c r="I79" s="29"/>
      <c r="J79" s="31"/>
      <c r="K79" s="29"/>
      <c r="L79" s="31"/>
      <c r="M79" s="29"/>
      <c r="N79" s="31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9">
      <c r="A80" s="34">
        <v>22</v>
      </c>
      <c r="B80" s="34" t="s">
        <v>132</v>
      </c>
      <c r="C80" s="35" t="s">
        <v>133</v>
      </c>
      <c r="D80" s="43" t="s">
        <v>134</v>
      </c>
      <c r="E80" s="49">
        <v>45351</v>
      </c>
      <c r="F80" s="56">
        <v>1474000</v>
      </c>
      <c r="G80" s="65">
        <v>45370</v>
      </c>
      <c r="H80" s="56">
        <v>442200</v>
      </c>
      <c r="I80" s="56">
        <v>137750</v>
      </c>
      <c r="J80" s="65">
        <v>45358</v>
      </c>
      <c r="K80" s="56">
        <v>41325</v>
      </c>
      <c r="L80" s="65"/>
      <c r="M80" s="56"/>
      <c r="N80" s="65"/>
      <c r="O80" s="56"/>
      <c r="P80" s="14" t="s">
        <v>53</v>
      </c>
      <c r="Q80" s="17" t="s">
        <v>58</v>
      </c>
      <c r="R80" s="17">
        <v>45399</v>
      </c>
      <c r="S80" s="17">
        <v>45358</v>
      </c>
      <c r="T80" s="17">
        <v>45380</v>
      </c>
      <c r="U80" s="17">
        <v>45387</v>
      </c>
      <c r="V80" s="17">
        <v>45389</v>
      </c>
      <c r="W80" s="17">
        <v>45398</v>
      </c>
      <c r="X80" s="17">
        <v>45399</v>
      </c>
      <c r="Y80" s="17" t="s">
        <v>58</v>
      </c>
      <c r="Z80" s="17" t="s">
        <v>58</v>
      </c>
      <c r="AA80" s="17">
        <v>45401</v>
      </c>
      <c r="AB80" s="17">
        <v>45402</v>
      </c>
      <c r="AC80" s="80"/>
    </row>
    <row r="81" spans="1:29">
      <c r="A81" s="34"/>
      <c r="B81" s="34"/>
      <c r="C81" s="33"/>
      <c r="D81" s="44"/>
      <c r="E81" s="34"/>
      <c r="F81" s="56"/>
      <c r="G81" s="65"/>
      <c r="H81" s="56"/>
      <c r="I81" s="56"/>
      <c r="J81" s="65"/>
      <c r="K81" s="56"/>
      <c r="L81" s="65"/>
      <c r="M81" s="56"/>
      <c r="N81" s="65"/>
      <c r="O81" s="56"/>
      <c r="P81" s="14" t="s">
        <v>54</v>
      </c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80"/>
    </row>
    <row r="82" spans="1:29" ht="9" customHeight="1">
      <c r="A82" s="29"/>
      <c r="B82" s="29"/>
      <c r="C82" s="29"/>
      <c r="D82" s="30"/>
      <c r="E82" s="29"/>
      <c r="F82" s="29"/>
      <c r="G82" s="31"/>
      <c r="H82" s="29"/>
      <c r="I82" s="29"/>
      <c r="J82" s="31"/>
      <c r="K82" s="29"/>
      <c r="L82" s="31"/>
      <c r="M82" s="29"/>
      <c r="N82" s="31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9">
      <c r="A83" s="34">
        <v>23</v>
      </c>
      <c r="B83" s="34" t="s">
        <v>135</v>
      </c>
      <c r="C83" s="35" t="s">
        <v>136</v>
      </c>
      <c r="D83" s="43" t="s">
        <v>137</v>
      </c>
      <c r="E83" s="49">
        <v>45364</v>
      </c>
      <c r="F83" s="56">
        <v>339179</v>
      </c>
      <c r="G83" s="65">
        <v>45366</v>
      </c>
      <c r="H83" s="56">
        <v>101753.7</v>
      </c>
      <c r="I83" s="56">
        <f>216000+72855</f>
        <v>288855</v>
      </c>
      <c r="J83" s="66">
        <v>45370</v>
      </c>
      <c r="K83" s="56">
        <v>86650</v>
      </c>
      <c r="L83" s="65"/>
      <c r="M83" s="56"/>
      <c r="N83" s="66"/>
      <c r="O83" s="56"/>
      <c r="P83" s="14" t="s">
        <v>53</v>
      </c>
      <c r="Q83" s="17" t="s">
        <v>58</v>
      </c>
      <c r="R83" s="17">
        <v>45418</v>
      </c>
      <c r="S83" s="17">
        <v>45371</v>
      </c>
      <c r="T83" s="17">
        <v>45387</v>
      </c>
      <c r="U83" s="17" t="s">
        <v>58</v>
      </c>
      <c r="V83" s="17">
        <v>45397</v>
      </c>
      <c r="W83" s="17">
        <v>45407</v>
      </c>
      <c r="X83" s="17">
        <v>45418</v>
      </c>
      <c r="Y83" s="17">
        <v>45417</v>
      </c>
      <c r="Z83" s="17" t="s">
        <v>58</v>
      </c>
      <c r="AA83" s="17">
        <v>45420</v>
      </c>
      <c r="AB83" s="17">
        <v>45422</v>
      </c>
      <c r="AC83" s="20"/>
    </row>
    <row r="84" spans="1:29">
      <c r="A84" s="34"/>
      <c r="B84" s="34"/>
      <c r="C84" s="33"/>
      <c r="D84" s="44"/>
      <c r="E84" s="34"/>
      <c r="F84" s="56"/>
      <c r="G84" s="65"/>
      <c r="H84" s="56"/>
      <c r="I84" s="56"/>
      <c r="J84" s="67"/>
      <c r="K84" s="56"/>
      <c r="L84" s="65"/>
      <c r="M84" s="56"/>
      <c r="N84" s="67"/>
      <c r="O84" s="56"/>
      <c r="P84" s="14" t="s">
        <v>54</v>
      </c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 spans="1:29">
      <c r="A85" s="34"/>
      <c r="B85" s="34"/>
      <c r="C85" s="35" t="s">
        <v>138</v>
      </c>
      <c r="D85" s="43" t="s">
        <v>139</v>
      </c>
      <c r="E85" s="34"/>
      <c r="F85" s="56"/>
      <c r="G85" s="65"/>
      <c r="H85" s="56"/>
      <c r="I85" s="56"/>
      <c r="J85" s="66">
        <v>45376</v>
      </c>
      <c r="K85" s="56"/>
      <c r="L85" s="65"/>
      <c r="M85" s="56"/>
      <c r="N85" s="66"/>
      <c r="O85" s="56"/>
      <c r="P85" s="14" t="s">
        <v>53</v>
      </c>
      <c r="Q85" s="17" t="s">
        <v>58</v>
      </c>
      <c r="R85" s="17">
        <v>45401</v>
      </c>
      <c r="S85" s="17">
        <v>45376</v>
      </c>
      <c r="T85" s="17">
        <v>45397</v>
      </c>
      <c r="U85" s="17" t="s">
        <v>58</v>
      </c>
      <c r="V85" s="17" t="s">
        <v>58</v>
      </c>
      <c r="W85" s="17">
        <v>45400</v>
      </c>
      <c r="X85" s="17">
        <v>45401</v>
      </c>
      <c r="Y85" s="17" t="s">
        <v>58</v>
      </c>
      <c r="Z85" s="17" t="s">
        <v>58</v>
      </c>
      <c r="AA85" s="17">
        <v>45402</v>
      </c>
      <c r="AB85" s="17">
        <v>45403</v>
      </c>
    </row>
    <row r="86" spans="1:29">
      <c r="A86" s="34"/>
      <c r="B86" s="34"/>
      <c r="C86" s="33"/>
      <c r="D86" s="44"/>
      <c r="E86" s="34"/>
      <c r="F86" s="56"/>
      <c r="G86" s="65"/>
      <c r="H86" s="56"/>
      <c r="I86" s="56"/>
      <c r="J86" s="67"/>
      <c r="K86" s="56"/>
      <c r="L86" s="65"/>
      <c r="M86" s="56"/>
      <c r="N86" s="67"/>
      <c r="O86" s="56"/>
      <c r="P86" s="14" t="s">
        <v>54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 spans="1:29" ht="9" customHeight="1">
      <c r="A87" s="29"/>
      <c r="B87" s="29"/>
      <c r="C87" s="29"/>
      <c r="D87" s="30"/>
      <c r="E87" s="29"/>
      <c r="F87" s="29"/>
      <c r="G87" s="31"/>
      <c r="H87" s="29"/>
      <c r="I87" s="29"/>
      <c r="J87" s="31"/>
      <c r="K87" s="29"/>
      <c r="L87" s="31"/>
      <c r="M87" s="29"/>
      <c r="N87" s="31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9">
      <c r="A88" s="34">
        <v>24</v>
      </c>
      <c r="B88" s="36" t="s">
        <v>140</v>
      </c>
      <c r="C88" s="35" t="s">
        <v>141</v>
      </c>
      <c r="D88" s="43" t="s">
        <v>142</v>
      </c>
      <c r="E88" s="49">
        <v>45365</v>
      </c>
      <c r="F88" s="57">
        <v>26335</v>
      </c>
      <c r="G88" s="66">
        <v>45369</v>
      </c>
      <c r="H88" s="57">
        <v>26335</v>
      </c>
      <c r="I88" s="57">
        <v>19161</v>
      </c>
      <c r="J88" s="66">
        <v>45376</v>
      </c>
      <c r="K88" s="57">
        <v>5750</v>
      </c>
      <c r="L88" s="76" t="s">
        <v>68</v>
      </c>
      <c r="M88" s="76" t="s">
        <v>68</v>
      </c>
      <c r="N88" s="79" t="s">
        <v>68</v>
      </c>
      <c r="O88" s="56"/>
      <c r="P88" s="14" t="s">
        <v>53</v>
      </c>
      <c r="Q88" s="18" t="s">
        <v>58</v>
      </c>
      <c r="R88" s="19">
        <v>45380</v>
      </c>
      <c r="S88" s="19" t="s">
        <v>58</v>
      </c>
      <c r="T88" s="19" t="s">
        <v>58</v>
      </c>
      <c r="U88" s="19" t="s">
        <v>58</v>
      </c>
      <c r="V88" s="19" t="s">
        <v>58</v>
      </c>
      <c r="W88" s="19" t="s">
        <v>58</v>
      </c>
      <c r="X88" s="19" t="s">
        <v>58</v>
      </c>
      <c r="Y88" s="19" t="s">
        <v>58</v>
      </c>
      <c r="Z88" s="19" t="s">
        <v>58</v>
      </c>
      <c r="AA88" s="19">
        <v>45385</v>
      </c>
      <c r="AB88" s="19">
        <v>45390</v>
      </c>
    </row>
    <row r="89" spans="1:29">
      <c r="A89" s="34"/>
      <c r="B89" s="36"/>
      <c r="C89" s="33"/>
      <c r="D89" s="44"/>
      <c r="E89" s="34"/>
      <c r="F89" s="58"/>
      <c r="G89" s="67"/>
      <c r="H89" s="58"/>
      <c r="I89" s="58"/>
      <c r="J89" s="67"/>
      <c r="K89" s="58"/>
      <c r="L89" s="65"/>
      <c r="M89" s="65"/>
      <c r="N89" s="68"/>
      <c r="O89" s="56"/>
      <c r="P89" s="14" t="s">
        <v>54</v>
      </c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 spans="1:29">
      <c r="A90" s="34"/>
      <c r="B90" s="36"/>
      <c r="C90" s="35" t="s">
        <v>143</v>
      </c>
      <c r="D90" s="43" t="s">
        <v>144</v>
      </c>
      <c r="E90" s="34"/>
      <c r="F90" s="58"/>
      <c r="G90" s="67"/>
      <c r="H90" s="58"/>
      <c r="I90" s="58"/>
      <c r="J90" s="66">
        <v>45376</v>
      </c>
      <c r="K90" s="58"/>
      <c r="L90" s="65"/>
      <c r="M90" s="65"/>
      <c r="N90" s="79" t="s">
        <v>68</v>
      </c>
      <c r="O90" s="56"/>
      <c r="P90" s="14" t="s">
        <v>53</v>
      </c>
      <c r="Q90" s="17" t="s">
        <v>58</v>
      </c>
      <c r="R90" s="17">
        <v>45381</v>
      </c>
      <c r="S90" s="17" t="s">
        <v>58</v>
      </c>
      <c r="T90" s="17" t="s">
        <v>58</v>
      </c>
      <c r="U90" s="17" t="s">
        <v>58</v>
      </c>
      <c r="V90" s="17" t="s">
        <v>58</v>
      </c>
      <c r="W90" s="17" t="s">
        <v>58</v>
      </c>
      <c r="X90" s="17" t="s">
        <v>58</v>
      </c>
      <c r="Y90" s="17" t="s">
        <v>58</v>
      </c>
      <c r="Z90" s="17" t="s">
        <v>58</v>
      </c>
      <c r="AA90" s="17">
        <v>45385</v>
      </c>
      <c r="AB90" s="17">
        <v>45390</v>
      </c>
    </row>
    <row r="91" spans="1:29">
      <c r="A91" s="34"/>
      <c r="B91" s="36"/>
      <c r="C91" s="33"/>
      <c r="D91" s="44"/>
      <c r="E91" s="34"/>
      <c r="F91" s="59"/>
      <c r="G91" s="68"/>
      <c r="H91" s="59"/>
      <c r="I91" s="59"/>
      <c r="J91" s="67"/>
      <c r="K91" s="59"/>
      <c r="L91" s="65"/>
      <c r="M91" s="65"/>
      <c r="N91" s="68"/>
      <c r="O91" s="56"/>
      <c r="P91" s="14" t="s">
        <v>54</v>
      </c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 spans="1:29" ht="9" customHeight="1">
      <c r="A92" s="29"/>
      <c r="B92" s="29"/>
      <c r="C92" s="29"/>
      <c r="D92" s="30"/>
      <c r="E92" s="29"/>
      <c r="F92" s="29"/>
      <c r="G92" s="31"/>
      <c r="H92" s="29"/>
      <c r="I92" s="29"/>
      <c r="J92" s="31"/>
      <c r="K92" s="29"/>
      <c r="L92" s="31"/>
      <c r="M92" s="29"/>
      <c r="N92" s="31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</row>
    <row r="93" spans="1:29">
      <c r="A93" s="36">
        <v>25</v>
      </c>
      <c r="B93" s="36" t="s">
        <v>145</v>
      </c>
      <c r="C93" s="37" t="s">
        <v>146</v>
      </c>
      <c r="D93" s="46" t="s">
        <v>147</v>
      </c>
      <c r="E93" s="49">
        <v>45379</v>
      </c>
      <c r="F93" s="60">
        <v>70192</v>
      </c>
      <c r="G93" s="69">
        <v>45379</v>
      </c>
      <c r="H93" s="60">
        <v>70192</v>
      </c>
      <c r="I93" s="61">
        <v>65600</v>
      </c>
      <c r="J93" s="69">
        <v>45389</v>
      </c>
      <c r="K93" s="60">
        <f>I93*0.3</f>
        <v>19680</v>
      </c>
      <c r="L93" s="77" t="s">
        <v>68</v>
      </c>
      <c r="M93" s="78" t="s">
        <v>68</v>
      </c>
      <c r="N93" s="69"/>
      <c r="O93" s="60"/>
      <c r="P93" s="21" t="s">
        <v>53</v>
      </c>
      <c r="Q93" s="22">
        <v>45385</v>
      </c>
      <c r="R93" s="22">
        <v>45465</v>
      </c>
      <c r="S93" s="22">
        <v>45389</v>
      </c>
      <c r="T93" s="22">
        <v>45412</v>
      </c>
      <c r="U93" s="22">
        <v>45432</v>
      </c>
      <c r="V93" s="22">
        <v>45443</v>
      </c>
      <c r="W93" s="22">
        <v>45461</v>
      </c>
      <c r="X93" s="22">
        <v>45465</v>
      </c>
      <c r="Y93" s="22">
        <v>45464</v>
      </c>
      <c r="Z93" s="22" t="s">
        <v>58</v>
      </c>
      <c r="AA93" s="22">
        <v>45468</v>
      </c>
      <c r="AB93" s="22">
        <v>45471</v>
      </c>
    </row>
    <row r="94" spans="1:29">
      <c r="A94" s="36"/>
      <c r="B94" s="36"/>
      <c r="C94" s="39"/>
      <c r="D94" s="47"/>
      <c r="E94" s="34"/>
      <c r="F94" s="60"/>
      <c r="G94" s="69"/>
      <c r="H94" s="60"/>
      <c r="I94" s="63"/>
      <c r="J94" s="69"/>
      <c r="K94" s="60"/>
      <c r="L94" s="69"/>
      <c r="M94" s="60"/>
      <c r="N94" s="69"/>
      <c r="O94" s="60"/>
      <c r="P94" s="21" t="s">
        <v>54</v>
      </c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</row>
    <row r="95" spans="1:29" ht="9" customHeight="1">
      <c r="A95" s="29"/>
      <c r="B95" s="29"/>
      <c r="C95" s="29"/>
      <c r="D95" s="30"/>
      <c r="E95" s="29"/>
      <c r="F95" s="29"/>
      <c r="G95" s="31"/>
      <c r="H95" s="29"/>
      <c r="I95" s="29"/>
      <c r="J95" s="31"/>
      <c r="K95" s="29"/>
      <c r="L95" s="31"/>
      <c r="M95" s="29"/>
      <c r="N95" s="31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1:29">
      <c r="A96" s="37">
        <v>26</v>
      </c>
      <c r="B96" s="37" t="s">
        <v>148</v>
      </c>
      <c r="C96" s="37" t="s">
        <v>149</v>
      </c>
      <c r="D96" s="46" t="s">
        <v>150</v>
      </c>
      <c r="E96" s="54">
        <v>45384</v>
      </c>
      <c r="F96" s="61">
        <v>50829</v>
      </c>
      <c r="G96" s="70"/>
      <c r="H96" s="61"/>
      <c r="I96" s="61">
        <f>28800+18705</f>
        <v>47505</v>
      </c>
      <c r="J96" s="70"/>
      <c r="K96" s="61"/>
      <c r="L96" s="70"/>
      <c r="M96" s="61"/>
      <c r="N96" s="70"/>
      <c r="O96" s="61"/>
      <c r="P96" s="21" t="s">
        <v>53</v>
      </c>
      <c r="Q96" s="28">
        <v>45392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</row>
    <row r="97" spans="1:28">
      <c r="A97" s="38"/>
      <c r="B97" s="38"/>
      <c r="C97" s="38"/>
      <c r="D97" s="48"/>
      <c r="E97" s="38"/>
      <c r="F97" s="62"/>
      <c r="G97" s="71"/>
      <c r="H97" s="62"/>
      <c r="I97" s="62"/>
      <c r="J97" s="71"/>
      <c r="K97" s="62"/>
      <c r="L97" s="71"/>
      <c r="M97" s="62"/>
      <c r="N97" s="71"/>
      <c r="O97" s="62"/>
      <c r="P97" s="21" t="s">
        <v>54</v>
      </c>
      <c r="Q97" s="28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</row>
    <row r="98" spans="1:28">
      <c r="A98" s="38"/>
      <c r="B98" s="38"/>
      <c r="C98" s="37" t="s">
        <v>151</v>
      </c>
      <c r="D98" s="46" t="s">
        <v>152</v>
      </c>
      <c r="E98" s="38"/>
      <c r="F98" s="62"/>
      <c r="G98" s="71"/>
      <c r="H98" s="62"/>
      <c r="I98" s="62"/>
      <c r="J98" s="71"/>
      <c r="K98" s="62"/>
      <c r="L98" s="71"/>
      <c r="M98" s="62"/>
      <c r="N98" s="71"/>
      <c r="O98" s="62"/>
      <c r="P98" s="21" t="s">
        <v>53</v>
      </c>
      <c r="Q98" s="28">
        <v>45392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</row>
    <row r="99" spans="1:28">
      <c r="A99" s="39"/>
      <c r="B99" s="39"/>
      <c r="C99" s="38"/>
      <c r="D99" s="48"/>
      <c r="E99" s="39"/>
      <c r="F99" s="63"/>
      <c r="G99" s="72"/>
      <c r="H99" s="63"/>
      <c r="I99" s="63"/>
      <c r="J99" s="72"/>
      <c r="K99" s="63"/>
      <c r="L99" s="72"/>
      <c r="M99" s="63"/>
      <c r="N99" s="72"/>
      <c r="O99" s="63"/>
      <c r="P99" s="21" t="s">
        <v>54</v>
      </c>
      <c r="Q99" s="28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</row>
    <row r="100" spans="1:28">
      <c r="A100" s="29"/>
      <c r="B100" s="29"/>
      <c r="C100" s="29"/>
      <c r="D100" s="30"/>
      <c r="E100" s="29"/>
      <c r="F100" s="29"/>
      <c r="G100" s="31"/>
      <c r="H100" s="29"/>
      <c r="I100" s="29"/>
      <c r="J100" s="31"/>
      <c r="K100" s="29"/>
      <c r="L100" s="31"/>
      <c r="M100" s="29"/>
      <c r="N100" s="31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</row>
    <row r="101" spans="1:28">
      <c r="A101" s="36">
        <v>27</v>
      </c>
      <c r="B101" s="36" t="s">
        <v>153</v>
      </c>
      <c r="C101" s="37" t="s">
        <v>154</v>
      </c>
      <c r="D101" s="46" t="s">
        <v>155</v>
      </c>
      <c r="E101" s="55">
        <v>45384</v>
      </c>
      <c r="F101" s="60">
        <v>28890</v>
      </c>
      <c r="G101" s="69"/>
      <c r="H101" s="60"/>
      <c r="I101" s="61">
        <f>29100/1.13</f>
        <v>25752.2123893805</v>
      </c>
      <c r="J101" s="69">
        <v>45384</v>
      </c>
      <c r="K101" s="74">
        <f>29100/1.13</f>
        <v>25752.2123893805</v>
      </c>
      <c r="L101" s="69"/>
      <c r="M101" s="60"/>
      <c r="N101" s="77" t="s">
        <v>68</v>
      </c>
      <c r="O101" s="60"/>
      <c r="P101" s="21" t="s">
        <v>53</v>
      </c>
      <c r="Q101" s="22" t="s">
        <v>58</v>
      </c>
      <c r="R101" s="22" t="s">
        <v>156</v>
      </c>
      <c r="S101" s="22" t="s">
        <v>58</v>
      </c>
      <c r="T101" s="22" t="s">
        <v>58</v>
      </c>
      <c r="U101" s="22" t="s">
        <v>58</v>
      </c>
      <c r="V101" s="22" t="s">
        <v>58</v>
      </c>
      <c r="W101" s="22">
        <v>45409</v>
      </c>
      <c r="X101" s="22">
        <v>45410</v>
      </c>
      <c r="Y101" s="22" t="s">
        <v>58</v>
      </c>
      <c r="Z101" s="22" t="s">
        <v>58</v>
      </c>
      <c r="AA101" s="22">
        <v>45412</v>
      </c>
      <c r="AB101" s="22">
        <v>45418</v>
      </c>
    </row>
    <row r="102" spans="1:28" ht="14.25" customHeight="1">
      <c r="A102" s="36"/>
      <c r="B102" s="36"/>
      <c r="C102" s="39"/>
      <c r="D102" s="47"/>
      <c r="E102" s="36"/>
      <c r="F102" s="60"/>
      <c r="G102" s="69"/>
      <c r="H102" s="60"/>
      <c r="I102" s="63"/>
      <c r="J102" s="69"/>
      <c r="K102" s="75"/>
      <c r="L102" s="69"/>
      <c r="M102" s="60"/>
      <c r="N102" s="69"/>
      <c r="O102" s="60"/>
      <c r="P102" s="21" t="s">
        <v>54</v>
      </c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</row>
    <row r="103" spans="1:28" ht="9" customHeight="1">
      <c r="A103" s="29"/>
      <c r="B103" s="29"/>
      <c r="C103" s="29"/>
      <c r="D103" s="30"/>
      <c r="E103" s="29"/>
      <c r="F103" s="29"/>
      <c r="G103" s="31"/>
      <c r="H103" s="29"/>
      <c r="I103" s="29"/>
      <c r="J103" s="31"/>
      <c r="K103" s="29"/>
      <c r="L103" s="31"/>
      <c r="M103" s="29"/>
      <c r="N103" s="31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1:28">
      <c r="A104" s="40"/>
      <c r="B104" s="40"/>
      <c r="C104" s="41"/>
      <c r="D104" s="24"/>
      <c r="E104" s="40"/>
      <c r="F104" s="64"/>
      <c r="G104" s="73"/>
      <c r="H104" s="64"/>
      <c r="I104" s="25"/>
      <c r="J104" s="73"/>
      <c r="K104" s="64"/>
      <c r="L104" s="73"/>
      <c r="M104" s="64"/>
      <c r="N104" s="73"/>
      <c r="O104" s="64"/>
      <c r="P104" s="23" t="s">
        <v>53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</row>
    <row r="105" spans="1:28">
      <c r="A105" s="40"/>
      <c r="B105" s="40"/>
      <c r="C105" s="42"/>
      <c r="D105" s="27"/>
      <c r="E105" s="40"/>
      <c r="F105" s="64"/>
      <c r="G105" s="73"/>
      <c r="H105" s="64"/>
      <c r="I105" s="25"/>
      <c r="J105" s="73"/>
      <c r="K105" s="64"/>
      <c r="L105" s="73"/>
      <c r="M105" s="64"/>
      <c r="N105" s="73"/>
      <c r="O105" s="64"/>
      <c r="P105" s="23" t="s">
        <v>54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</row>
    <row r="106" spans="1:28" ht="9" customHeight="1">
      <c r="A106" s="29"/>
      <c r="B106" s="29"/>
      <c r="C106" s="29"/>
      <c r="D106" s="30"/>
      <c r="E106" s="29"/>
      <c r="F106" s="29"/>
      <c r="G106" s="31"/>
      <c r="H106" s="29"/>
      <c r="I106" s="29"/>
      <c r="J106" s="31"/>
      <c r="K106" s="29"/>
      <c r="L106" s="31"/>
      <c r="M106" s="29"/>
      <c r="N106" s="31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1:28">
      <c r="A107" s="40"/>
      <c r="B107" s="40"/>
      <c r="C107" s="41"/>
      <c r="D107" s="24"/>
      <c r="E107" s="40"/>
      <c r="F107" s="64"/>
      <c r="G107" s="73"/>
      <c r="H107" s="64"/>
      <c r="I107" s="25"/>
      <c r="J107" s="73"/>
      <c r="K107" s="64"/>
      <c r="L107" s="73"/>
      <c r="M107" s="64"/>
      <c r="N107" s="73"/>
      <c r="O107" s="64"/>
      <c r="P107" s="23" t="s">
        <v>53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</row>
    <row r="108" spans="1:28">
      <c r="A108" s="40"/>
      <c r="B108" s="40"/>
      <c r="C108" s="42"/>
      <c r="D108" s="27"/>
      <c r="E108" s="40"/>
      <c r="F108" s="64"/>
      <c r="G108" s="73"/>
      <c r="H108" s="64"/>
      <c r="I108" s="25"/>
      <c r="J108" s="73"/>
      <c r="K108" s="64"/>
      <c r="L108" s="73"/>
      <c r="M108" s="64"/>
      <c r="N108" s="73"/>
      <c r="O108" s="64"/>
      <c r="P108" s="23" t="s">
        <v>54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</row>
    <row r="109" spans="1:28" ht="9" customHeight="1">
      <c r="A109" s="29"/>
      <c r="B109" s="29"/>
      <c r="C109" s="29"/>
      <c r="D109" s="30"/>
      <c r="E109" s="29"/>
      <c r="F109" s="29"/>
      <c r="G109" s="31"/>
      <c r="H109" s="29"/>
      <c r="I109" s="29"/>
      <c r="J109" s="31"/>
      <c r="K109" s="29"/>
      <c r="L109" s="31"/>
      <c r="M109" s="29"/>
      <c r="N109" s="31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1:28">
      <c r="A110" s="40"/>
      <c r="B110" s="40"/>
      <c r="C110" s="41"/>
      <c r="D110" s="24"/>
      <c r="E110" s="40"/>
      <c r="F110" s="64"/>
      <c r="G110" s="73"/>
      <c r="H110" s="64"/>
      <c r="I110" s="25"/>
      <c r="J110" s="73"/>
      <c r="K110" s="64"/>
      <c r="L110" s="73"/>
      <c r="M110" s="64"/>
      <c r="N110" s="73"/>
      <c r="O110" s="64"/>
      <c r="P110" s="23" t="s">
        <v>53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</row>
    <row r="111" spans="1:28">
      <c r="A111" s="40"/>
      <c r="B111" s="40"/>
      <c r="C111" s="42"/>
      <c r="D111" s="27"/>
      <c r="E111" s="40"/>
      <c r="F111" s="64"/>
      <c r="G111" s="73"/>
      <c r="H111" s="64"/>
      <c r="I111" s="25"/>
      <c r="J111" s="73"/>
      <c r="K111" s="64"/>
      <c r="L111" s="73"/>
      <c r="M111" s="64"/>
      <c r="N111" s="73"/>
      <c r="O111" s="64"/>
      <c r="P111" s="23" t="s">
        <v>54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</row>
    <row r="112" spans="1:28" ht="9" customHeight="1">
      <c r="A112" s="29"/>
      <c r="B112" s="29"/>
      <c r="C112" s="29"/>
      <c r="D112" s="30"/>
      <c r="E112" s="29"/>
      <c r="F112" s="29"/>
      <c r="G112" s="31"/>
      <c r="H112" s="29"/>
      <c r="I112" s="29"/>
      <c r="J112" s="31"/>
      <c r="K112" s="29"/>
      <c r="L112" s="31"/>
      <c r="M112" s="29"/>
      <c r="N112" s="31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pans="1:28">
      <c r="A113" s="40"/>
      <c r="B113" s="40"/>
      <c r="C113" s="41"/>
      <c r="D113" s="24"/>
      <c r="E113" s="40"/>
      <c r="F113" s="64"/>
      <c r="G113" s="73"/>
      <c r="H113" s="64"/>
      <c r="I113" s="25"/>
      <c r="J113" s="73"/>
      <c r="K113" s="64"/>
      <c r="L113" s="73"/>
      <c r="M113" s="64"/>
      <c r="N113" s="73"/>
      <c r="O113" s="64"/>
      <c r="P113" s="23" t="s">
        <v>53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</row>
    <row r="114" spans="1:28">
      <c r="A114" s="40"/>
      <c r="B114" s="40"/>
      <c r="C114" s="42"/>
      <c r="D114" s="27"/>
      <c r="E114" s="40"/>
      <c r="F114" s="64"/>
      <c r="G114" s="73"/>
      <c r="H114" s="64"/>
      <c r="I114" s="25"/>
      <c r="J114" s="73"/>
      <c r="K114" s="64"/>
      <c r="L114" s="73"/>
      <c r="M114" s="64"/>
      <c r="N114" s="73"/>
      <c r="O114" s="64"/>
      <c r="P114" s="23" t="s">
        <v>54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</row>
    <row r="115" spans="1:28" ht="9" customHeight="1">
      <c r="A115" s="29"/>
      <c r="B115" s="29"/>
      <c r="C115" s="29"/>
      <c r="D115" s="30"/>
      <c r="E115" s="29"/>
      <c r="F115" s="29"/>
      <c r="G115" s="31"/>
      <c r="H115" s="29"/>
      <c r="I115" s="29"/>
      <c r="J115" s="31"/>
      <c r="K115" s="29"/>
      <c r="L115" s="31"/>
      <c r="M115" s="29"/>
      <c r="N115" s="31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1:28">
      <c r="A116" s="40"/>
      <c r="B116" s="40"/>
      <c r="C116" s="41"/>
      <c r="D116" s="24"/>
      <c r="E116" s="40"/>
      <c r="F116" s="64"/>
      <c r="G116" s="73"/>
      <c r="H116" s="64"/>
      <c r="I116" s="25"/>
      <c r="J116" s="73"/>
      <c r="K116" s="64"/>
      <c r="L116" s="73"/>
      <c r="M116" s="64"/>
      <c r="N116" s="73"/>
      <c r="O116" s="64"/>
      <c r="P116" s="23" t="s">
        <v>53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</row>
    <row r="117" spans="1:28">
      <c r="A117" s="40"/>
      <c r="B117" s="40"/>
      <c r="C117" s="42"/>
      <c r="D117" s="27"/>
      <c r="E117" s="40"/>
      <c r="F117" s="64"/>
      <c r="G117" s="73"/>
      <c r="H117" s="64"/>
      <c r="I117" s="25"/>
      <c r="J117" s="73"/>
      <c r="K117" s="64"/>
      <c r="L117" s="73"/>
      <c r="M117" s="64"/>
      <c r="N117" s="73"/>
      <c r="O117" s="64"/>
      <c r="P117" s="23" t="s">
        <v>54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</row>
    <row r="118" spans="1:28" ht="9" customHeight="1">
      <c r="A118" s="29"/>
      <c r="B118" s="29"/>
      <c r="C118" s="29"/>
      <c r="D118" s="30"/>
      <c r="E118" s="29"/>
      <c r="F118" s="29"/>
      <c r="G118" s="31"/>
      <c r="H118" s="29"/>
      <c r="I118" s="29"/>
      <c r="J118" s="31"/>
      <c r="K118" s="29"/>
      <c r="L118" s="31"/>
      <c r="M118" s="29"/>
      <c r="N118" s="31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</row>
    <row r="119" spans="1:28">
      <c r="A119" s="40"/>
      <c r="B119" s="40"/>
      <c r="C119" s="41"/>
      <c r="D119" s="24"/>
      <c r="E119" s="40"/>
      <c r="F119" s="64"/>
      <c r="G119" s="73"/>
      <c r="H119" s="64"/>
      <c r="I119" s="25"/>
      <c r="J119" s="73"/>
      <c r="K119" s="64"/>
      <c r="L119" s="73"/>
      <c r="M119" s="64"/>
      <c r="N119" s="73"/>
      <c r="O119" s="64"/>
      <c r="P119" s="23" t="s">
        <v>53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</row>
    <row r="120" spans="1:28">
      <c r="A120" s="40"/>
      <c r="B120" s="40"/>
      <c r="C120" s="42"/>
      <c r="D120" s="27"/>
      <c r="E120" s="40"/>
      <c r="F120" s="64"/>
      <c r="G120" s="73"/>
      <c r="H120" s="64"/>
      <c r="I120" s="25"/>
      <c r="J120" s="73"/>
      <c r="K120" s="64"/>
      <c r="L120" s="73"/>
      <c r="M120" s="64"/>
      <c r="N120" s="73"/>
      <c r="O120" s="64"/>
      <c r="P120" s="23" t="s">
        <v>54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</row>
    <row r="121" spans="1:28" ht="9" customHeight="1">
      <c r="A121" s="29"/>
      <c r="B121" s="29"/>
      <c r="C121" s="29"/>
      <c r="D121" s="30"/>
      <c r="E121" s="29"/>
      <c r="F121" s="29"/>
      <c r="G121" s="31"/>
      <c r="H121" s="29"/>
      <c r="I121" s="29"/>
      <c r="J121" s="31"/>
      <c r="K121" s="29"/>
      <c r="L121" s="31"/>
      <c r="M121" s="29"/>
      <c r="N121" s="31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pans="1:28">
      <c r="A122" s="40"/>
      <c r="B122" s="40"/>
      <c r="C122" s="41"/>
      <c r="D122" s="24"/>
      <c r="E122" s="40"/>
      <c r="F122" s="64"/>
      <c r="G122" s="73"/>
      <c r="H122" s="64"/>
      <c r="I122" s="25"/>
      <c r="J122" s="73"/>
      <c r="K122" s="64"/>
      <c r="L122" s="73"/>
      <c r="M122" s="64"/>
      <c r="N122" s="73"/>
      <c r="O122" s="64"/>
      <c r="P122" s="23" t="s">
        <v>53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</row>
    <row r="123" spans="1:28">
      <c r="A123" s="40"/>
      <c r="B123" s="40"/>
      <c r="C123" s="42"/>
      <c r="D123" s="27"/>
      <c r="E123" s="40"/>
      <c r="F123" s="64"/>
      <c r="G123" s="73"/>
      <c r="H123" s="64"/>
      <c r="I123" s="25"/>
      <c r="J123" s="73"/>
      <c r="K123" s="64"/>
      <c r="L123" s="73"/>
      <c r="M123" s="64"/>
      <c r="N123" s="73"/>
      <c r="O123" s="64"/>
      <c r="P123" s="23" t="s">
        <v>54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</row>
    <row r="124" spans="1:28" ht="9" customHeight="1">
      <c r="A124" s="29"/>
      <c r="B124" s="29"/>
      <c r="C124" s="29"/>
      <c r="D124" s="30"/>
      <c r="E124" s="29"/>
      <c r="F124" s="29"/>
      <c r="G124" s="31"/>
      <c r="H124" s="29"/>
      <c r="I124" s="29"/>
      <c r="J124" s="31"/>
      <c r="K124" s="29"/>
      <c r="L124" s="31"/>
      <c r="M124" s="29"/>
      <c r="N124" s="31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</row>
    <row r="125" spans="1:28">
      <c r="A125" s="40"/>
      <c r="B125" s="40"/>
      <c r="C125" s="41"/>
      <c r="D125" s="24"/>
      <c r="E125" s="40"/>
      <c r="F125" s="64"/>
      <c r="G125" s="73"/>
      <c r="H125" s="64"/>
      <c r="I125" s="25"/>
      <c r="J125" s="73"/>
      <c r="K125" s="64"/>
      <c r="L125" s="73"/>
      <c r="M125" s="64"/>
      <c r="N125" s="73"/>
      <c r="O125" s="64"/>
      <c r="P125" s="23" t="s">
        <v>53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</row>
    <row r="126" spans="1:28">
      <c r="A126" s="40"/>
      <c r="B126" s="40"/>
      <c r="C126" s="42"/>
      <c r="D126" s="27"/>
      <c r="E126" s="40"/>
      <c r="F126" s="64"/>
      <c r="G126" s="73"/>
      <c r="H126" s="64"/>
      <c r="I126" s="25"/>
      <c r="J126" s="73"/>
      <c r="K126" s="64"/>
      <c r="L126" s="73"/>
      <c r="M126" s="64"/>
      <c r="N126" s="73"/>
      <c r="O126" s="64"/>
      <c r="P126" s="23" t="s">
        <v>54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</row>
    <row r="127" spans="1:28">
      <c r="A127" s="29"/>
      <c r="B127" s="29"/>
      <c r="C127" s="29"/>
      <c r="D127" s="30"/>
      <c r="E127" s="29"/>
      <c r="F127" s="29"/>
      <c r="G127" s="31"/>
      <c r="H127" s="29"/>
      <c r="I127" s="29"/>
      <c r="J127" s="31"/>
      <c r="K127" s="29"/>
      <c r="L127" s="31"/>
      <c r="M127" s="29"/>
      <c r="N127" s="31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</row>
    <row r="128" spans="1:28">
      <c r="A128" s="40"/>
      <c r="B128" s="40"/>
      <c r="C128" s="41"/>
      <c r="D128" s="24"/>
      <c r="E128" s="40"/>
      <c r="F128" s="64"/>
      <c r="G128" s="73"/>
      <c r="H128" s="64"/>
      <c r="I128" s="25"/>
      <c r="J128" s="73"/>
      <c r="K128" s="64"/>
      <c r="L128" s="73"/>
      <c r="M128" s="64"/>
      <c r="N128" s="73"/>
      <c r="O128" s="64"/>
      <c r="P128" s="23" t="s">
        <v>53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</row>
    <row r="129" spans="1:28">
      <c r="A129" s="40"/>
      <c r="B129" s="40"/>
      <c r="C129" s="42"/>
      <c r="D129" s="27"/>
      <c r="E129" s="40"/>
      <c r="F129" s="64"/>
      <c r="G129" s="73"/>
      <c r="H129" s="64"/>
      <c r="I129" s="25"/>
      <c r="J129" s="73"/>
      <c r="K129" s="64"/>
      <c r="L129" s="73"/>
      <c r="M129" s="64"/>
      <c r="N129" s="73"/>
      <c r="O129" s="64"/>
      <c r="P129" s="23" t="s">
        <v>54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</row>
    <row r="130" spans="1:28">
      <c r="A130" s="29"/>
      <c r="B130" s="29"/>
      <c r="C130" s="29"/>
      <c r="D130" s="30"/>
      <c r="E130" s="29"/>
      <c r="F130" s="29"/>
      <c r="G130" s="31"/>
      <c r="H130" s="29"/>
      <c r="I130" s="29"/>
      <c r="J130" s="31"/>
      <c r="K130" s="29"/>
      <c r="L130" s="31"/>
      <c r="M130" s="29"/>
      <c r="N130" s="31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</row>
    <row r="131" spans="1:28">
      <c r="A131" s="40"/>
      <c r="B131" s="40"/>
      <c r="C131" s="41"/>
      <c r="D131" s="24"/>
      <c r="E131" s="40"/>
      <c r="F131" s="64"/>
      <c r="G131" s="73"/>
      <c r="H131" s="64"/>
      <c r="I131" s="25"/>
      <c r="J131" s="73"/>
      <c r="K131" s="64"/>
      <c r="L131" s="73"/>
      <c r="M131" s="64"/>
      <c r="N131" s="73"/>
      <c r="O131" s="64"/>
      <c r="P131" s="23" t="s">
        <v>53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</row>
    <row r="132" spans="1:28">
      <c r="A132" s="40"/>
      <c r="B132" s="40"/>
      <c r="C132" s="42"/>
      <c r="D132" s="27"/>
      <c r="E132" s="40"/>
      <c r="F132" s="64"/>
      <c r="G132" s="73"/>
      <c r="H132" s="64"/>
      <c r="I132" s="25"/>
      <c r="J132" s="73"/>
      <c r="K132" s="64"/>
      <c r="L132" s="73"/>
      <c r="M132" s="64"/>
      <c r="N132" s="73"/>
      <c r="O132" s="64"/>
      <c r="P132" s="23" t="s">
        <v>54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</row>
    <row r="133" spans="1:28">
      <c r="A133" s="29"/>
      <c r="B133" s="29"/>
      <c r="C133" s="29"/>
      <c r="D133" s="30"/>
      <c r="E133" s="29"/>
      <c r="F133" s="29"/>
      <c r="G133" s="31"/>
      <c r="H133" s="29"/>
      <c r="I133" s="29"/>
      <c r="J133" s="31"/>
      <c r="K133" s="29"/>
      <c r="L133" s="31"/>
      <c r="M133" s="29"/>
      <c r="N133" s="31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</row>
    <row r="134" spans="1:28">
      <c r="A134" s="40"/>
      <c r="B134" s="40"/>
      <c r="C134" s="41"/>
      <c r="D134" s="24"/>
      <c r="E134" s="40"/>
      <c r="F134" s="64"/>
      <c r="G134" s="73"/>
      <c r="H134" s="64"/>
      <c r="I134" s="25"/>
      <c r="J134" s="73"/>
      <c r="K134" s="64"/>
      <c r="L134" s="73"/>
      <c r="M134" s="64"/>
      <c r="N134" s="73"/>
      <c r="O134" s="64"/>
      <c r="P134" s="23" t="s">
        <v>53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</row>
    <row r="135" spans="1:28">
      <c r="A135" s="40"/>
      <c r="B135" s="40"/>
      <c r="C135" s="42"/>
      <c r="D135" s="27"/>
      <c r="E135" s="40"/>
      <c r="F135" s="64"/>
      <c r="G135" s="73"/>
      <c r="H135" s="64"/>
      <c r="I135" s="25"/>
      <c r="J135" s="73"/>
      <c r="K135" s="64"/>
      <c r="L135" s="73"/>
      <c r="M135" s="64"/>
      <c r="N135" s="73"/>
      <c r="O135" s="64"/>
      <c r="P135" s="23" t="s">
        <v>54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</row>
    <row r="136" spans="1:28">
      <c r="A136" s="29"/>
      <c r="B136" s="29"/>
      <c r="C136" s="29"/>
      <c r="D136" s="30"/>
      <c r="E136" s="29"/>
      <c r="F136" s="29"/>
      <c r="G136" s="31"/>
      <c r="H136" s="29"/>
      <c r="I136" s="29"/>
      <c r="J136" s="31"/>
      <c r="K136" s="29"/>
      <c r="L136" s="31"/>
      <c r="M136" s="29"/>
      <c r="N136" s="31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28">
      <c r="A137" s="40"/>
      <c r="B137" s="40"/>
      <c r="C137" s="41"/>
      <c r="D137" s="24"/>
      <c r="E137" s="40"/>
      <c r="F137" s="64"/>
      <c r="G137" s="73"/>
      <c r="H137" s="64"/>
      <c r="I137" s="25"/>
      <c r="J137" s="73"/>
      <c r="K137" s="64"/>
      <c r="L137" s="73"/>
      <c r="M137" s="64"/>
      <c r="N137" s="73"/>
      <c r="O137" s="64"/>
      <c r="P137" s="23" t="s">
        <v>53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</row>
    <row r="138" spans="1:28">
      <c r="A138" s="40"/>
      <c r="B138" s="40"/>
      <c r="C138" s="42"/>
      <c r="D138" s="27"/>
      <c r="E138" s="40"/>
      <c r="F138" s="64"/>
      <c r="G138" s="73"/>
      <c r="H138" s="64"/>
      <c r="I138" s="25"/>
      <c r="J138" s="73"/>
      <c r="K138" s="64"/>
      <c r="L138" s="73"/>
      <c r="M138" s="64"/>
      <c r="N138" s="73"/>
      <c r="O138" s="64"/>
      <c r="P138" s="23" t="s">
        <v>54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</row>
    <row r="139" spans="1:28">
      <c r="A139" s="29"/>
      <c r="B139" s="29"/>
      <c r="C139" s="29"/>
      <c r="D139" s="30"/>
      <c r="E139" s="29"/>
      <c r="F139" s="29"/>
      <c r="G139" s="31"/>
      <c r="H139" s="29"/>
      <c r="I139" s="29"/>
      <c r="J139" s="31"/>
      <c r="K139" s="29"/>
      <c r="L139" s="31"/>
      <c r="M139" s="29"/>
      <c r="N139" s="31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</row>
    <row r="140" spans="1:28">
      <c r="A140" s="40"/>
      <c r="B140" s="40"/>
      <c r="C140" s="41"/>
      <c r="D140" s="24"/>
      <c r="E140" s="40"/>
      <c r="F140" s="64"/>
      <c r="G140" s="73"/>
      <c r="H140" s="64"/>
      <c r="I140" s="25"/>
      <c r="J140" s="73"/>
      <c r="K140" s="64"/>
      <c r="L140" s="73"/>
      <c r="M140" s="64"/>
      <c r="N140" s="73"/>
      <c r="O140" s="64"/>
      <c r="P140" s="23" t="s">
        <v>53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</row>
    <row r="141" spans="1:28">
      <c r="A141" s="40"/>
      <c r="B141" s="40"/>
      <c r="C141" s="42"/>
      <c r="D141" s="27"/>
      <c r="E141" s="40"/>
      <c r="F141" s="64"/>
      <c r="G141" s="73"/>
      <c r="H141" s="64"/>
      <c r="I141" s="25"/>
      <c r="J141" s="73"/>
      <c r="K141" s="64"/>
      <c r="L141" s="73"/>
      <c r="M141" s="64"/>
      <c r="N141" s="73"/>
      <c r="O141" s="64"/>
      <c r="P141" s="23" t="s">
        <v>54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</row>
    <row r="142" spans="1:28">
      <c r="A142" s="29"/>
      <c r="B142" s="29"/>
      <c r="C142" s="29"/>
      <c r="D142" s="30"/>
      <c r="E142" s="29"/>
      <c r="F142" s="29"/>
      <c r="G142" s="31"/>
      <c r="H142" s="29"/>
      <c r="I142" s="29"/>
      <c r="J142" s="31"/>
      <c r="K142" s="29"/>
      <c r="L142" s="31"/>
      <c r="M142" s="29"/>
      <c r="N142" s="31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</row>
  </sheetData>
  <autoFilter ref="A2:AB117" xr:uid="{00000000-0009-0000-0000-000000000000}"/>
  <mergeCells count="653">
    <mergeCell ref="O128:O129"/>
    <mergeCell ref="O131:O132"/>
    <mergeCell ref="O134:O135"/>
    <mergeCell ref="O137:O138"/>
    <mergeCell ref="O140:O141"/>
    <mergeCell ref="AC30:AC31"/>
    <mergeCell ref="AC42:AC45"/>
    <mergeCell ref="AC47:AC48"/>
    <mergeCell ref="AC64:AC65"/>
    <mergeCell ref="AC72:AC73"/>
    <mergeCell ref="AC80:AC81"/>
    <mergeCell ref="O101:O102"/>
    <mergeCell ref="O104:O105"/>
    <mergeCell ref="O107:O108"/>
    <mergeCell ref="O110:O111"/>
    <mergeCell ref="O113:O114"/>
    <mergeCell ref="O116:O117"/>
    <mergeCell ref="O119:O120"/>
    <mergeCell ref="O122:O123"/>
    <mergeCell ref="O125:O126"/>
    <mergeCell ref="O55:O58"/>
    <mergeCell ref="O60:O67"/>
    <mergeCell ref="O69:O70"/>
    <mergeCell ref="O72:O73"/>
    <mergeCell ref="O80:O81"/>
    <mergeCell ref="O83:O86"/>
    <mergeCell ref="O88:O91"/>
    <mergeCell ref="O93:O94"/>
    <mergeCell ref="O96:O99"/>
    <mergeCell ref="N119:N120"/>
    <mergeCell ref="N122:N123"/>
    <mergeCell ref="N125:N126"/>
    <mergeCell ref="N128:N129"/>
    <mergeCell ref="N131:N132"/>
    <mergeCell ref="N134:N135"/>
    <mergeCell ref="N137:N138"/>
    <mergeCell ref="N140:N141"/>
    <mergeCell ref="O3:O4"/>
    <mergeCell ref="O6:O7"/>
    <mergeCell ref="O9:O10"/>
    <mergeCell ref="O12:O13"/>
    <mergeCell ref="O15:O16"/>
    <mergeCell ref="O18:O19"/>
    <mergeCell ref="O21:O22"/>
    <mergeCell ref="O24:O25"/>
    <mergeCell ref="O27:O28"/>
    <mergeCell ref="O30:O31"/>
    <mergeCell ref="O33:O34"/>
    <mergeCell ref="O36:O37"/>
    <mergeCell ref="O39:O40"/>
    <mergeCell ref="O42:O45"/>
    <mergeCell ref="O47:O48"/>
    <mergeCell ref="O50:O53"/>
    <mergeCell ref="N90:N91"/>
    <mergeCell ref="N93:N94"/>
    <mergeCell ref="N96:N99"/>
    <mergeCell ref="N101:N102"/>
    <mergeCell ref="N104:N105"/>
    <mergeCell ref="N107:N108"/>
    <mergeCell ref="N110:N111"/>
    <mergeCell ref="N113:N114"/>
    <mergeCell ref="N116:N117"/>
    <mergeCell ref="N66:N67"/>
    <mergeCell ref="N69:N70"/>
    <mergeCell ref="N72:N73"/>
    <mergeCell ref="N75:N76"/>
    <mergeCell ref="N77:N78"/>
    <mergeCell ref="N80:N81"/>
    <mergeCell ref="N83:N84"/>
    <mergeCell ref="N85:N86"/>
    <mergeCell ref="N88:N89"/>
    <mergeCell ref="N30:N31"/>
    <mergeCell ref="N33:N34"/>
    <mergeCell ref="N36:N37"/>
    <mergeCell ref="N39:N40"/>
    <mergeCell ref="N42:N43"/>
    <mergeCell ref="N44:N45"/>
    <mergeCell ref="N47:N48"/>
    <mergeCell ref="N50:N51"/>
    <mergeCell ref="N52:N53"/>
    <mergeCell ref="N3:N4"/>
    <mergeCell ref="N6:N7"/>
    <mergeCell ref="N9:N10"/>
    <mergeCell ref="N12:N13"/>
    <mergeCell ref="N15:N16"/>
    <mergeCell ref="N18:N19"/>
    <mergeCell ref="N21:N22"/>
    <mergeCell ref="N24:N25"/>
    <mergeCell ref="N27:N28"/>
    <mergeCell ref="M116:M117"/>
    <mergeCell ref="M119:M120"/>
    <mergeCell ref="M122:M123"/>
    <mergeCell ref="M125:M126"/>
    <mergeCell ref="M128:M129"/>
    <mergeCell ref="M131:M132"/>
    <mergeCell ref="M134:M135"/>
    <mergeCell ref="M137:M138"/>
    <mergeCell ref="M140:M141"/>
    <mergeCell ref="M83:M86"/>
    <mergeCell ref="M88:M91"/>
    <mergeCell ref="M93:M94"/>
    <mergeCell ref="M96:M99"/>
    <mergeCell ref="M101:M102"/>
    <mergeCell ref="M104:M105"/>
    <mergeCell ref="M107:M108"/>
    <mergeCell ref="M110:M111"/>
    <mergeCell ref="M113:M114"/>
    <mergeCell ref="L137:L138"/>
    <mergeCell ref="L140:L141"/>
    <mergeCell ref="M3:M4"/>
    <mergeCell ref="M6:M7"/>
    <mergeCell ref="M9:M10"/>
    <mergeCell ref="M12:M13"/>
    <mergeCell ref="M15:M16"/>
    <mergeCell ref="M18:M19"/>
    <mergeCell ref="M21:M22"/>
    <mergeCell ref="M24:M25"/>
    <mergeCell ref="M27:M28"/>
    <mergeCell ref="M30:M31"/>
    <mergeCell ref="M33:M34"/>
    <mergeCell ref="M36:M37"/>
    <mergeCell ref="M39:M40"/>
    <mergeCell ref="M42:M45"/>
    <mergeCell ref="M47:M48"/>
    <mergeCell ref="M50:M53"/>
    <mergeCell ref="M55:M58"/>
    <mergeCell ref="M60:M67"/>
    <mergeCell ref="M69:M70"/>
    <mergeCell ref="M72:M73"/>
    <mergeCell ref="M75:M78"/>
    <mergeCell ref="M80:M81"/>
    <mergeCell ref="L110:L111"/>
    <mergeCell ref="L113:L114"/>
    <mergeCell ref="L116:L117"/>
    <mergeCell ref="L119:L120"/>
    <mergeCell ref="L122:L123"/>
    <mergeCell ref="L125:L126"/>
    <mergeCell ref="L128:L129"/>
    <mergeCell ref="L131:L132"/>
    <mergeCell ref="L134:L135"/>
    <mergeCell ref="L75:L78"/>
    <mergeCell ref="L80:L81"/>
    <mergeCell ref="L83:L86"/>
    <mergeCell ref="L88:L91"/>
    <mergeCell ref="L93:L94"/>
    <mergeCell ref="L96:L99"/>
    <mergeCell ref="L101:L102"/>
    <mergeCell ref="L104:L105"/>
    <mergeCell ref="L107:L108"/>
    <mergeCell ref="K131:K132"/>
    <mergeCell ref="K134:K135"/>
    <mergeCell ref="K137:K138"/>
    <mergeCell ref="K140:K141"/>
    <mergeCell ref="L3:L4"/>
    <mergeCell ref="L6:L7"/>
    <mergeCell ref="L9:L10"/>
    <mergeCell ref="L12:L13"/>
    <mergeCell ref="L15:L16"/>
    <mergeCell ref="L18:L19"/>
    <mergeCell ref="L21:L22"/>
    <mergeCell ref="L24:L25"/>
    <mergeCell ref="L27:L28"/>
    <mergeCell ref="L30:L31"/>
    <mergeCell ref="L33:L34"/>
    <mergeCell ref="L36:L37"/>
    <mergeCell ref="L39:L40"/>
    <mergeCell ref="L42:L45"/>
    <mergeCell ref="L47:L48"/>
    <mergeCell ref="L50:L53"/>
    <mergeCell ref="L55:L58"/>
    <mergeCell ref="L60:L67"/>
    <mergeCell ref="L69:L70"/>
    <mergeCell ref="L72:L73"/>
    <mergeCell ref="K104:K105"/>
    <mergeCell ref="K107:K108"/>
    <mergeCell ref="K110:K111"/>
    <mergeCell ref="K113:K114"/>
    <mergeCell ref="K116:K117"/>
    <mergeCell ref="K119:K120"/>
    <mergeCell ref="K122:K123"/>
    <mergeCell ref="K125:K126"/>
    <mergeCell ref="K128:K129"/>
    <mergeCell ref="K69:K70"/>
    <mergeCell ref="K72:K73"/>
    <mergeCell ref="K75:K78"/>
    <mergeCell ref="K80:K81"/>
    <mergeCell ref="K83:K86"/>
    <mergeCell ref="K88:K91"/>
    <mergeCell ref="K93:K94"/>
    <mergeCell ref="K96:K99"/>
    <mergeCell ref="K101:K102"/>
    <mergeCell ref="J125:J126"/>
    <mergeCell ref="J128:J129"/>
    <mergeCell ref="J131:J132"/>
    <mergeCell ref="J134:J135"/>
    <mergeCell ref="J137:J138"/>
    <mergeCell ref="J140:J141"/>
    <mergeCell ref="K3:K4"/>
    <mergeCell ref="K6:K7"/>
    <mergeCell ref="K9:K10"/>
    <mergeCell ref="K12:K13"/>
    <mergeCell ref="K15:K16"/>
    <mergeCell ref="K18:K19"/>
    <mergeCell ref="K21:K22"/>
    <mergeCell ref="K24:K25"/>
    <mergeCell ref="K27:K28"/>
    <mergeCell ref="K30:K31"/>
    <mergeCell ref="K33:K34"/>
    <mergeCell ref="K36:K37"/>
    <mergeCell ref="K39:K40"/>
    <mergeCell ref="K42:K45"/>
    <mergeCell ref="K47:K48"/>
    <mergeCell ref="K50:K53"/>
    <mergeCell ref="K55:K58"/>
    <mergeCell ref="K60:K67"/>
    <mergeCell ref="J96:J99"/>
    <mergeCell ref="J101:J102"/>
    <mergeCell ref="J104:J105"/>
    <mergeCell ref="J107:J108"/>
    <mergeCell ref="J110:J111"/>
    <mergeCell ref="J113:J114"/>
    <mergeCell ref="J116:J117"/>
    <mergeCell ref="J119:J120"/>
    <mergeCell ref="J122:J123"/>
    <mergeCell ref="J69:J70"/>
    <mergeCell ref="J72:J73"/>
    <mergeCell ref="J75:J78"/>
    <mergeCell ref="J80:J81"/>
    <mergeCell ref="J83:J84"/>
    <mergeCell ref="J85:J86"/>
    <mergeCell ref="J88:J89"/>
    <mergeCell ref="J90:J91"/>
    <mergeCell ref="J93:J94"/>
    <mergeCell ref="I83:I86"/>
    <mergeCell ref="I88:I91"/>
    <mergeCell ref="I93:I94"/>
    <mergeCell ref="I96:I99"/>
    <mergeCell ref="I101:I102"/>
    <mergeCell ref="J3:J4"/>
    <mergeCell ref="J6:J7"/>
    <mergeCell ref="J9:J10"/>
    <mergeCell ref="J12:J13"/>
    <mergeCell ref="J15:J16"/>
    <mergeCell ref="J18:J19"/>
    <mergeCell ref="J21:J22"/>
    <mergeCell ref="J24:J25"/>
    <mergeCell ref="J27:J28"/>
    <mergeCell ref="J30:J31"/>
    <mergeCell ref="J33:J34"/>
    <mergeCell ref="J36:J37"/>
    <mergeCell ref="J39:J40"/>
    <mergeCell ref="J42:J43"/>
    <mergeCell ref="J44:J45"/>
    <mergeCell ref="J47:J48"/>
    <mergeCell ref="J50:J51"/>
    <mergeCell ref="J52:J53"/>
    <mergeCell ref="J55:J58"/>
    <mergeCell ref="H137:H138"/>
    <mergeCell ref="H140:H141"/>
    <mergeCell ref="I3:I4"/>
    <mergeCell ref="I6:I7"/>
    <mergeCell ref="I9:I10"/>
    <mergeCell ref="I12:I13"/>
    <mergeCell ref="I15:I16"/>
    <mergeCell ref="I18:I19"/>
    <mergeCell ref="I21:I22"/>
    <mergeCell ref="I24:I25"/>
    <mergeCell ref="I27:I28"/>
    <mergeCell ref="I30:I31"/>
    <mergeCell ref="I33:I34"/>
    <mergeCell ref="I36:I37"/>
    <mergeCell ref="I39:I40"/>
    <mergeCell ref="I42:I45"/>
    <mergeCell ref="I47:I48"/>
    <mergeCell ref="I50:I53"/>
    <mergeCell ref="I55:I58"/>
    <mergeCell ref="I60:I67"/>
    <mergeCell ref="I69:I70"/>
    <mergeCell ref="I72:I73"/>
    <mergeCell ref="I75:I78"/>
    <mergeCell ref="I80:I81"/>
    <mergeCell ref="H110:H111"/>
    <mergeCell ref="H113:H114"/>
    <mergeCell ref="H116:H117"/>
    <mergeCell ref="H119:H120"/>
    <mergeCell ref="H122:H123"/>
    <mergeCell ref="H125:H126"/>
    <mergeCell ref="H128:H129"/>
    <mergeCell ref="H131:H132"/>
    <mergeCell ref="H134:H135"/>
    <mergeCell ref="H75:H78"/>
    <mergeCell ref="H80:H81"/>
    <mergeCell ref="H83:H86"/>
    <mergeCell ref="H88:H91"/>
    <mergeCell ref="H93:H94"/>
    <mergeCell ref="H96:H99"/>
    <mergeCell ref="H101:H102"/>
    <mergeCell ref="H104:H105"/>
    <mergeCell ref="H107:H108"/>
    <mergeCell ref="G131:G132"/>
    <mergeCell ref="G134:G135"/>
    <mergeCell ref="G137:G138"/>
    <mergeCell ref="G140:G141"/>
    <mergeCell ref="H3:H4"/>
    <mergeCell ref="H6:H7"/>
    <mergeCell ref="H9:H10"/>
    <mergeCell ref="H12:H13"/>
    <mergeCell ref="H15:H16"/>
    <mergeCell ref="H18:H19"/>
    <mergeCell ref="H21:H22"/>
    <mergeCell ref="H24:H25"/>
    <mergeCell ref="H27:H28"/>
    <mergeCell ref="H30:H31"/>
    <mergeCell ref="H33:H34"/>
    <mergeCell ref="H36:H37"/>
    <mergeCell ref="H39:H40"/>
    <mergeCell ref="H42:H45"/>
    <mergeCell ref="H47:H48"/>
    <mergeCell ref="H50:H53"/>
    <mergeCell ref="H55:H58"/>
    <mergeCell ref="H60:H67"/>
    <mergeCell ref="H69:H70"/>
    <mergeCell ref="H72:H73"/>
    <mergeCell ref="G104:G105"/>
    <mergeCell ref="G107:G108"/>
    <mergeCell ref="G110:G111"/>
    <mergeCell ref="G113:G114"/>
    <mergeCell ref="G116:G117"/>
    <mergeCell ref="G119:G120"/>
    <mergeCell ref="G122:G123"/>
    <mergeCell ref="G125:G126"/>
    <mergeCell ref="G128:G129"/>
    <mergeCell ref="G69:G70"/>
    <mergeCell ref="G72:G73"/>
    <mergeCell ref="G75:G78"/>
    <mergeCell ref="G80:G81"/>
    <mergeCell ref="G83:G86"/>
    <mergeCell ref="G88:G91"/>
    <mergeCell ref="G93:G94"/>
    <mergeCell ref="G96:G99"/>
    <mergeCell ref="G101:G102"/>
    <mergeCell ref="F122:F123"/>
    <mergeCell ref="F125:F126"/>
    <mergeCell ref="F128:F129"/>
    <mergeCell ref="F131:F132"/>
    <mergeCell ref="F134:F135"/>
    <mergeCell ref="F137:F138"/>
    <mergeCell ref="F140:F141"/>
    <mergeCell ref="G3:G4"/>
    <mergeCell ref="G6:G7"/>
    <mergeCell ref="G9:G10"/>
    <mergeCell ref="G12:G13"/>
    <mergeCell ref="G15:G16"/>
    <mergeCell ref="G18:G19"/>
    <mergeCell ref="G21:G22"/>
    <mergeCell ref="G24:G25"/>
    <mergeCell ref="G27:G28"/>
    <mergeCell ref="G30:G31"/>
    <mergeCell ref="G33:G34"/>
    <mergeCell ref="G36:G37"/>
    <mergeCell ref="G39:G40"/>
    <mergeCell ref="G42:G45"/>
    <mergeCell ref="G47:G48"/>
    <mergeCell ref="G50:G53"/>
    <mergeCell ref="G55:G58"/>
    <mergeCell ref="F75:F78"/>
    <mergeCell ref="F80:F81"/>
    <mergeCell ref="F83:F86"/>
    <mergeCell ref="F88:F91"/>
    <mergeCell ref="F93:F94"/>
    <mergeCell ref="F96:F99"/>
    <mergeCell ref="F101:F102"/>
    <mergeCell ref="F104:F105"/>
    <mergeCell ref="F107:F108"/>
    <mergeCell ref="E131:E132"/>
    <mergeCell ref="E134:E135"/>
    <mergeCell ref="E137:E138"/>
    <mergeCell ref="E140:E141"/>
    <mergeCell ref="F3:F4"/>
    <mergeCell ref="F6:F7"/>
    <mergeCell ref="F9:F10"/>
    <mergeCell ref="F12:F13"/>
    <mergeCell ref="F15:F16"/>
    <mergeCell ref="F18:F19"/>
    <mergeCell ref="F21:F22"/>
    <mergeCell ref="F24:F25"/>
    <mergeCell ref="F27:F28"/>
    <mergeCell ref="F30:F31"/>
    <mergeCell ref="F33:F34"/>
    <mergeCell ref="F36:F37"/>
    <mergeCell ref="F39:F40"/>
    <mergeCell ref="F42:F45"/>
    <mergeCell ref="F47:F48"/>
    <mergeCell ref="F50:F53"/>
    <mergeCell ref="F55:F58"/>
    <mergeCell ref="F60:F67"/>
    <mergeCell ref="F69:F70"/>
    <mergeCell ref="F72:F73"/>
    <mergeCell ref="E75:E78"/>
    <mergeCell ref="E80:E81"/>
    <mergeCell ref="E83:E86"/>
    <mergeCell ref="E88:E91"/>
    <mergeCell ref="E93:E94"/>
    <mergeCell ref="E96:E99"/>
    <mergeCell ref="E101:E102"/>
    <mergeCell ref="E104:E105"/>
    <mergeCell ref="E107:E108"/>
    <mergeCell ref="D93:D94"/>
    <mergeCell ref="D96:D97"/>
    <mergeCell ref="D98:D99"/>
    <mergeCell ref="D101:D102"/>
    <mergeCell ref="E3:E4"/>
    <mergeCell ref="E6:E7"/>
    <mergeCell ref="E9:E10"/>
    <mergeCell ref="E12:E13"/>
    <mergeCell ref="E15:E16"/>
    <mergeCell ref="E18:E19"/>
    <mergeCell ref="E21:E22"/>
    <mergeCell ref="E24:E25"/>
    <mergeCell ref="E27:E28"/>
    <mergeCell ref="E30:E31"/>
    <mergeCell ref="E33:E34"/>
    <mergeCell ref="E36:E37"/>
    <mergeCell ref="E39:E40"/>
    <mergeCell ref="E42:E45"/>
    <mergeCell ref="E47:E48"/>
    <mergeCell ref="E50:E53"/>
    <mergeCell ref="E55:E58"/>
    <mergeCell ref="E60:E67"/>
    <mergeCell ref="E69:E70"/>
    <mergeCell ref="E72:E73"/>
    <mergeCell ref="D69:D70"/>
    <mergeCell ref="D72:D73"/>
    <mergeCell ref="D75:D76"/>
    <mergeCell ref="D77:D78"/>
    <mergeCell ref="D80:D81"/>
    <mergeCell ref="D83:D84"/>
    <mergeCell ref="D85:D86"/>
    <mergeCell ref="D88:D89"/>
    <mergeCell ref="D90:D91"/>
    <mergeCell ref="C131:C132"/>
    <mergeCell ref="C134:C135"/>
    <mergeCell ref="C137:C138"/>
    <mergeCell ref="C140:C141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D39:D40"/>
    <mergeCell ref="D42:D43"/>
    <mergeCell ref="D44:D45"/>
    <mergeCell ref="D47:D48"/>
    <mergeCell ref="D50:D51"/>
    <mergeCell ref="D52:D53"/>
    <mergeCell ref="D55:D58"/>
    <mergeCell ref="D60:D61"/>
    <mergeCell ref="C93:C94"/>
    <mergeCell ref="C96:C97"/>
    <mergeCell ref="C98:C99"/>
    <mergeCell ref="C101:C102"/>
    <mergeCell ref="C104:C105"/>
    <mergeCell ref="C107:C108"/>
    <mergeCell ref="C110:C111"/>
    <mergeCell ref="C113:C114"/>
    <mergeCell ref="C116:C117"/>
    <mergeCell ref="C69:C70"/>
    <mergeCell ref="C72:C73"/>
    <mergeCell ref="C75:C76"/>
    <mergeCell ref="C77:C78"/>
    <mergeCell ref="C80:C81"/>
    <mergeCell ref="C83:C84"/>
    <mergeCell ref="C85:C86"/>
    <mergeCell ref="C88:C89"/>
    <mergeCell ref="C90:C91"/>
    <mergeCell ref="B131:B132"/>
    <mergeCell ref="B134:B135"/>
    <mergeCell ref="B137:B138"/>
    <mergeCell ref="B140:B141"/>
    <mergeCell ref="C3:C4"/>
    <mergeCell ref="C6:C7"/>
    <mergeCell ref="C9:C10"/>
    <mergeCell ref="C12:C13"/>
    <mergeCell ref="C15:C16"/>
    <mergeCell ref="C18:C19"/>
    <mergeCell ref="C21:C22"/>
    <mergeCell ref="C24:C25"/>
    <mergeCell ref="C27:C28"/>
    <mergeCell ref="C30:C31"/>
    <mergeCell ref="C33:C34"/>
    <mergeCell ref="C36:C37"/>
    <mergeCell ref="C39:C40"/>
    <mergeCell ref="C42:C43"/>
    <mergeCell ref="C44:C45"/>
    <mergeCell ref="C47:C48"/>
    <mergeCell ref="C50:C51"/>
    <mergeCell ref="C52:C53"/>
    <mergeCell ref="C55:C58"/>
    <mergeCell ref="C60:C61"/>
    <mergeCell ref="B104:B105"/>
    <mergeCell ref="B107:B108"/>
    <mergeCell ref="B110:B111"/>
    <mergeCell ref="B113:B114"/>
    <mergeCell ref="B116:B117"/>
    <mergeCell ref="B119:B120"/>
    <mergeCell ref="B122:B123"/>
    <mergeCell ref="B125:B126"/>
    <mergeCell ref="B128:B129"/>
    <mergeCell ref="A131:A132"/>
    <mergeCell ref="A134:A135"/>
    <mergeCell ref="A137:A138"/>
    <mergeCell ref="A140:A141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B39:B40"/>
    <mergeCell ref="B42:B45"/>
    <mergeCell ref="B47:B48"/>
    <mergeCell ref="B50:B53"/>
    <mergeCell ref="B55:B58"/>
    <mergeCell ref="B60:B67"/>
    <mergeCell ref="B69:B70"/>
    <mergeCell ref="B72:B73"/>
    <mergeCell ref="A104:A105"/>
    <mergeCell ref="A107:A108"/>
    <mergeCell ref="A110:A111"/>
    <mergeCell ref="A113:A114"/>
    <mergeCell ref="A116:A117"/>
    <mergeCell ref="A119:A120"/>
    <mergeCell ref="A122:A123"/>
    <mergeCell ref="A125:A126"/>
    <mergeCell ref="A128:A129"/>
    <mergeCell ref="A133:AB133"/>
    <mergeCell ref="A136:AB136"/>
    <mergeCell ref="A139:AB139"/>
    <mergeCell ref="A142:AB142"/>
    <mergeCell ref="A1:A2"/>
    <mergeCell ref="A3:A4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  <mergeCell ref="A36:A37"/>
    <mergeCell ref="A39:A40"/>
    <mergeCell ref="A42:A45"/>
    <mergeCell ref="A47:A48"/>
    <mergeCell ref="A50:A53"/>
    <mergeCell ref="A55:A58"/>
    <mergeCell ref="A60:A67"/>
    <mergeCell ref="A69:A70"/>
    <mergeCell ref="A106:AB106"/>
    <mergeCell ref="A109:AB109"/>
    <mergeCell ref="A112:AB112"/>
    <mergeCell ref="A115:AB115"/>
    <mergeCell ref="A118:AB118"/>
    <mergeCell ref="A121:AB121"/>
    <mergeCell ref="A124:AB124"/>
    <mergeCell ref="A127:AB127"/>
    <mergeCell ref="A130:AB130"/>
    <mergeCell ref="C119:C120"/>
    <mergeCell ref="C122:C123"/>
    <mergeCell ref="C125:C126"/>
    <mergeCell ref="C128:C129"/>
    <mergeCell ref="E110:E111"/>
    <mergeCell ref="E113:E114"/>
    <mergeCell ref="E116:E117"/>
    <mergeCell ref="E119:E120"/>
    <mergeCell ref="E122:E123"/>
    <mergeCell ref="E125:E126"/>
    <mergeCell ref="E128:E129"/>
    <mergeCell ref="F110:F111"/>
    <mergeCell ref="F113:F114"/>
    <mergeCell ref="F116:F117"/>
    <mergeCell ref="F119:F120"/>
    <mergeCell ref="A71:AB71"/>
    <mergeCell ref="A74:AB74"/>
    <mergeCell ref="A79:AB79"/>
    <mergeCell ref="A82:AB82"/>
    <mergeCell ref="A87:AB87"/>
    <mergeCell ref="A92:AB92"/>
    <mergeCell ref="A95:AB95"/>
    <mergeCell ref="A100:AB100"/>
    <mergeCell ref="A103:AB103"/>
    <mergeCell ref="A72:A73"/>
    <mergeCell ref="A75:A78"/>
    <mergeCell ref="A80:A81"/>
    <mergeCell ref="A83:A86"/>
    <mergeCell ref="A88:A91"/>
    <mergeCell ref="A93:A94"/>
    <mergeCell ref="A96:A99"/>
    <mergeCell ref="A101:A102"/>
    <mergeCell ref="B75:B78"/>
    <mergeCell ref="B80:B81"/>
    <mergeCell ref="B83:B86"/>
    <mergeCell ref="B88:B91"/>
    <mergeCell ref="B93:B94"/>
    <mergeCell ref="B96:B99"/>
    <mergeCell ref="B101:B102"/>
    <mergeCell ref="A32:AB32"/>
    <mergeCell ref="A35:AB35"/>
    <mergeCell ref="A38:AB38"/>
    <mergeCell ref="A41:AB41"/>
    <mergeCell ref="A46:AB46"/>
    <mergeCell ref="A49:AB49"/>
    <mergeCell ref="A54:AB54"/>
    <mergeCell ref="A59:AB59"/>
    <mergeCell ref="A68:AB68"/>
    <mergeCell ref="C62:C63"/>
    <mergeCell ref="C64:C65"/>
    <mergeCell ref="C66:C67"/>
    <mergeCell ref="D62:D63"/>
    <mergeCell ref="D64:D65"/>
    <mergeCell ref="D66:D67"/>
    <mergeCell ref="G60:G67"/>
    <mergeCell ref="J60:J61"/>
    <mergeCell ref="J62:J63"/>
    <mergeCell ref="J64:J65"/>
    <mergeCell ref="J66:J67"/>
    <mergeCell ref="N55:N58"/>
    <mergeCell ref="N60:N61"/>
    <mergeCell ref="N62:N63"/>
    <mergeCell ref="N64:N65"/>
    <mergeCell ref="A5:AB5"/>
    <mergeCell ref="A8:AB8"/>
    <mergeCell ref="A11:AB11"/>
    <mergeCell ref="A14:AB14"/>
    <mergeCell ref="A17:AB17"/>
    <mergeCell ref="A20:AB20"/>
    <mergeCell ref="A23:AB23"/>
    <mergeCell ref="A26:AB26"/>
    <mergeCell ref="A29:AB29"/>
  </mergeCells>
  <phoneticPr fontId="10" type="noConversion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D5" sqref="D5"/>
    </sheetView>
  </sheetViews>
  <sheetFormatPr baseColWidth="10" defaultColWidth="11" defaultRowHeight="16"/>
  <sheetData>
    <row r="1" spans="1:4">
      <c r="A1" s="1">
        <v>4</v>
      </c>
      <c r="B1" s="2">
        <v>63890</v>
      </c>
      <c r="C1">
        <v>59710</v>
      </c>
      <c r="D1">
        <f>A1*C1</f>
        <v>238840</v>
      </c>
    </row>
    <row r="2" spans="1:4">
      <c r="A2" s="3">
        <v>2</v>
      </c>
      <c r="B2" s="4">
        <v>7030</v>
      </c>
      <c r="C2">
        <v>6570</v>
      </c>
      <c r="D2">
        <f t="shared" ref="D2:D4" si="0">A2*C2</f>
        <v>13140</v>
      </c>
    </row>
    <row r="3" spans="1:4">
      <c r="A3" s="3">
        <v>2</v>
      </c>
      <c r="B3" s="4">
        <v>2950</v>
      </c>
      <c r="C3">
        <v>2757</v>
      </c>
      <c r="D3">
        <f t="shared" si="0"/>
        <v>5514</v>
      </c>
    </row>
    <row r="4" spans="1:4">
      <c r="A4" s="3">
        <v>2</v>
      </c>
      <c r="B4" s="4">
        <v>4462</v>
      </c>
      <c r="C4">
        <v>4170</v>
      </c>
      <c r="D4">
        <f t="shared" si="0"/>
        <v>8340</v>
      </c>
    </row>
    <row r="5" spans="1:4">
      <c r="D5">
        <f>SUM(D1:D4)</f>
        <v>265834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正在执行</vt:lpstr>
      <vt:lpstr>已完成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2024-03-22T03:23:00Z</dcterms:created>
  <dcterms:modified xsi:type="dcterms:W3CDTF">2024-04-07T09:49:44Z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8551D004321D421596AB034F413F04F4_13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false</vt:bool>
  </property>
</Properties>
</file>